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internal.vic.gov.au\DPC\HomeDirs1\vidqy83\Documents\VGAAR\2021\final tables\"/>
    </mc:Choice>
  </mc:AlternateContent>
  <xr:revisionPtr revIDLastSave="0" documentId="8_{FFE2E3B7-20D1-4FB9-A323-5FA957258217}" xr6:coauthVersionLast="47" xr6:coauthVersionMax="47" xr10:uidLastSave="{00000000-0000-0000-0000-000000000000}"/>
  <bookViews>
    <workbookView xWindow="19860" yWindow="250" windowWidth="24150" windowHeight="19520" tabRatio="813" xr2:uid="{ABD57A41-DEE1-481A-8F6F-6BE4A2A31B36}"/>
  </bookViews>
  <sheets>
    <sheet name="Index" sheetId="21" r:id="rId1"/>
    <sheet name="15.1.1" sheetId="1" r:id="rId2"/>
    <sheet name="15.1.2" sheetId="23" r:id="rId3"/>
    <sheet name="15.1.3" sheetId="2" r:id="rId4"/>
    <sheet name="15.1.4" sheetId="25" r:id="rId5"/>
    <sheet name="15.2.1" sheetId="3" r:id="rId6"/>
    <sheet name="15.2.2" sheetId="24" r:id="rId7"/>
    <sheet name="15.2.3" sheetId="27" r:id="rId8"/>
    <sheet name="15.2.4" sheetId="4" r:id="rId9"/>
    <sheet name="15.3.1" sheetId="26" r:id="rId10"/>
    <sheet name="15.3.2" sheetId="5" r:id="rId11"/>
    <sheet name="15.3.3" sheetId="7" r:id="rId12"/>
    <sheet name="15.3.4" sheetId="29" r:id="rId13"/>
    <sheet name="16.1.1" sheetId="28" r:id="rId14"/>
    <sheet name="16.1.2" sheetId="8" r:id="rId15"/>
    <sheet name="16.1.3" sheetId="9" r:id="rId16"/>
    <sheet name="17.1.1" sheetId="32" r:id="rId17"/>
    <sheet name="17.1.2" sheetId="31" r:id="rId18"/>
    <sheet name="17.1.3" sheetId="30" r:id="rId19"/>
    <sheet name="17.1.4" sheetId="10" r:id="rId20"/>
  </sheets>
  <definedNames>
    <definedName name="_xlnm.Print_Area" localSheetId="1">'15.1.1'!$A$1:$S$40</definedName>
    <definedName name="_xlnm.Print_Area" localSheetId="3">'15.1.3'!#REF!</definedName>
    <definedName name="_xlnm.Print_Area" localSheetId="5">'15.2.1'!#REF!</definedName>
    <definedName name="_xlnm.Print_Area" localSheetId="6">'15.2.2'!$A$1:$M$44</definedName>
    <definedName name="_xlnm.Print_Area" localSheetId="9">'15.3.1'!#REF!</definedName>
    <definedName name="_xlnm.Print_Area" localSheetId="13">'16.1.1'!$A$1:$G$5</definedName>
    <definedName name="_xlnm.Print_Area" localSheetId="15">'16.1.3'!$A$1:$A$4</definedName>
    <definedName name="_xlnm.Print_Area" localSheetId="18">'17.1.3'!$A$1:$M$8</definedName>
    <definedName name="_xlnm.Print_Area" localSheetId="19">'17.1.4'!$A$1:$M$48</definedName>
    <definedName name="_xlnm.Print_Area" localSheetId="0">Index!$A$1:$E$31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2" l="1"/>
  <c r="J3" i="2"/>
  <c r="K3" i="2"/>
  <c r="I4" i="2"/>
  <c r="J4" i="2"/>
  <c r="L4" i="2" s="1"/>
  <c r="K4" i="2"/>
  <c r="I5" i="2"/>
  <c r="J5" i="2"/>
  <c r="K5" i="2"/>
  <c r="I6" i="2"/>
  <c r="J6" i="2"/>
  <c r="K6" i="2"/>
  <c r="I7" i="2"/>
  <c r="J7" i="2"/>
  <c r="K7" i="2"/>
  <c r="I8" i="2"/>
  <c r="J8" i="2"/>
  <c r="K8" i="2"/>
  <c r="I9" i="2"/>
  <c r="J9" i="2"/>
  <c r="K9" i="2"/>
  <c r="I10" i="2"/>
  <c r="J10" i="2"/>
  <c r="K10" i="2"/>
  <c r="I11" i="2"/>
  <c r="J11" i="2"/>
  <c r="K11" i="2"/>
  <c r="I12" i="2"/>
  <c r="J12" i="2"/>
  <c r="K12" i="2"/>
  <c r="I13" i="2"/>
  <c r="J13" i="2"/>
  <c r="K13" i="2"/>
  <c r="I14" i="2"/>
  <c r="J14" i="2"/>
  <c r="K14" i="2"/>
  <c r="I15" i="2"/>
  <c r="J15" i="2"/>
  <c r="K15" i="2"/>
  <c r="I16" i="2"/>
  <c r="J16" i="2"/>
  <c r="K16" i="2"/>
  <c r="L16" i="2" l="1"/>
  <c r="L15" i="2"/>
  <c r="L14" i="2"/>
  <c r="L13" i="2"/>
  <c r="L12" i="2"/>
  <c r="L11" i="2"/>
  <c r="L10" i="2"/>
  <c r="L9" i="2"/>
  <c r="L8" i="2"/>
  <c r="L7" i="2"/>
  <c r="L6" i="2"/>
  <c r="L5" i="2"/>
  <c r="L3" i="2"/>
  <c r="F36" i="1" l="1"/>
  <c r="H36" i="1" s="1"/>
  <c r="G36" i="1"/>
  <c r="F56" i="1"/>
  <c r="G56" i="1"/>
  <c r="F16" i="1"/>
  <c r="G16" i="1"/>
  <c r="I16" i="1"/>
  <c r="I36" i="1" l="1"/>
  <c r="H16" i="1"/>
  <c r="H56" i="1"/>
  <c r="I56" i="1"/>
  <c r="F5" i="32" l="1"/>
  <c r="D17" i="8" l="1"/>
  <c r="E17" i="8"/>
  <c r="F17" i="8"/>
  <c r="G17" i="8"/>
  <c r="H17" i="8"/>
  <c r="I17" i="8"/>
  <c r="J17" i="8"/>
  <c r="K17" i="8"/>
  <c r="L17" i="8"/>
  <c r="M17" i="8"/>
  <c r="N17" i="8"/>
  <c r="O17" i="8"/>
  <c r="C17" i="8"/>
  <c r="D16" i="8" l="1"/>
  <c r="E16" i="8"/>
  <c r="F16" i="8"/>
  <c r="G16" i="8"/>
  <c r="H16" i="8"/>
  <c r="I16" i="8"/>
  <c r="J16" i="8"/>
  <c r="K16" i="8"/>
  <c r="L16" i="8"/>
  <c r="M16" i="8"/>
  <c r="N16" i="8"/>
  <c r="O16" i="8"/>
  <c r="C16" i="8"/>
  <c r="G55" i="1" l="1"/>
  <c r="F55" i="1"/>
  <c r="G54" i="1"/>
  <c r="F54" i="1"/>
  <c r="G53" i="1"/>
  <c r="F53" i="1"/>
  <c r="G52" i="1"/>
  <c r="F52" i="1"/>
  <c r="G51" i="1"/>
  <c r="F51" i="1"/>
  <c r="G50" i="1"/>
  <c r="F50" i="1"/>
  <c r="G49" i="1"/>
  <c r="F49" i="1"/>
  <c r="G48" i="1"/>
  <c r="F48" i="1"/>
  <c r="G47" i="1"/>
  <c r="F47" i="1"/>
  <c r="G46" i="1"/>
  <c r="F46" i="1"/>
  <c r="G45" i="1"/>
  <c r="F45" i="1"/>
  <c r="G44" i="1"/>
  <c r="F44" i="1"/>
  <c r="G43" i="1"/>
  <c r="F43" i="1"/>
  <c r="G35" i="1"/>
  <c r="F35" i="1"/>
  <c r="G34" i="1"/>
  <c r="F34" i="1"/>
  <c r="G33" i="1"/>
  <c r="F33" i="1"/>
  <c r="G32" i="1"/>
  <c r="F32" i="1"/>
  <c r="G31" i="1"/>
  <c r="F31" i="1"/>
  <c r="G30" i="1"/>
  <c r="F30" i="1"/>
  <c r="G29" i="1"/>
  <c r="F29" i="1"/>
  <c r="G28" i="1"/>
  <c r="F28" i="1"/>
  <c r="G27" i="1"/>
  <c r="F27" i="1"/>
  <c r="G26" i="1"/>
  <c r="F26" i="1"/>
  <c r="G25" i="1"/>
  <c r="F25" i="1"/>
  <c r="G24" i="1"/>
  <c r="F24" i="1"/>
  <c r="G23" i="1"/>
  <c r="F23" i="1"/>
  <c r="I54" i="1" l="1"/>
  <c r="H30" i="1"/>
  <c r="I35" i="1"/>
  <c r="I55" i="1"/>
  <c r="H46" i="1"/>
  <c r="H48" i="1"/>
  <c r="H52" i="1"/>
  <c r="I45" i="1"/>
  <c r="H50" i="1"/>
  <c r="I47" i="1"/>
  <c r="I49" i="1"/>
  <c r="I51" i="1"/>
  <c r="I53" i="1"/>
  <c r="H45" i="1"/>
  <c r="H54" i="1"/>
  <c r="H49" i="1"/>
  <c r="I44" i="1"/>
  <c r="I46" i="1"/>
  <c r="I48" i="1"/>
  <c r="H53" i="1"/>
  <c r="H55" i="1"/>
  <c r="I43" i="1"/>
  <c r="I50" i="1"/>
  <c r="I52" i="1"/>
  <c r="H44" i="1"/>
  <c r="H43" i="1"/>
  <c r="H47" i="1"/>
  <c r="H51" i="1"/>
  <c r="I34" i="1"/>
  <c r="H29" i="1"/>
  <c r="H33" i="1"/>
  <c r="H32" i="1"/>
  <c r="I31" i="1"/>
  <c r="H31" i="1"/>
  <c r="I24" i="1"/>
  <c r="H26" i="1"/>
  <c r="H28" i="1"/>
  <c r="I33" i="1"/>
  <c r="I30" i="1"/>
  <c r="H35" i="1"/>
  <c r="I32" i="1"/>
  <c r="I23" i="1"/>
  <c r="I25" i="1"/>
  <c r="I27" i="1"/>
  <c r="I29" i="1"/>
  <c r="H34" i="1"/>
  <c r="H24" i="1"/>
  <c r="H27" i="1"/>
  <c r="I26" i="1"/>
  <c r="I28" i="1"/>
  <c r="H23" i="1"/>
  <c r="H25" i="1"/>
  <c r="G15" i="1"/>
  <c r="G14" i="1"/>
  <c r="G13" i="1"/>
  <c r="G12" i="1"/>
  <c r="G11" i="1"/>
  <c r="G10" i="1"/>
  <c r="G9" i="1"/>
  <c r="G8" i="1"/>
  <c r="G7" i="1"/>
  <c r="G6" i="1"/>
  <c r="G5" i="1"/>
  <c r="G4" i="1"/>
  <c r="G3" i="1"/>
  <c r="E5" i="30" l="1"/>
  <c r="E4" i="30"/>
  <c r="F3" i="1"/>
  <c r="H3" i="1" s="1"/>
  <c r="F4" i="1"/>
  <c r="I4" i="1" s="1"/>
  <c r="F12" i="1"/>
  <c r="H12" i="1" s="1"/>
  <c r="F5" i="1"/>
  <c r="H5" i="1" s="1"/>
  <c r="F13" i="1"/>
  <c r="I13" i="1" s="1"/>
  <c r="F6" i="1"/>
  <c r="H6" i="1" s="1"/>
  <c r="I6" i="1"/>
  <c r="F14" i="1"/>
  <c r="I14" i="1" s="1"/>
  <c r="F7" i="1"/>
  <c r="H7" i="1" s="1"/>
  <c r="I7" i="1"/>
  <c r="F15" i="1"/>
  <c r="H15" i="1" s="1"/>
  <c r="I15" i="1"/>
  <c r="F8" i="1"/>
  <c r="I8" i="1" s="1"/>
  <c r="F9" i="1"/>
  <c r="I9" i="1" s="1"/>
  <c r="F10" i="1"/>
  <c r="I10" i="1" s="1"/>
  <c r="H10" i="1"/>
  <c r="F11" i="1"/>
  <c r="I11" i="1" s="1"/>
  <c r="I3" i="1" l="1"/>
  <c r="H4" i="1"/>
  <c r="I5" i="1"/>
  <c r="H8" i="1"/>
  <c r="H14" i="1"/>
  <c r="H13" i="1"/>
  <c r="H9" i="1"/>
  <c r="I12" i="1"/>
  <c r="H11" i="1"/>
</calcChain>
</file>

<file path=xl/sharedStrings.xml><?xml version="1.0" encoding="utf-8"?>
<sst xmlns="http://schemas.openxmlformats.org/spreadsheetml/2006/main" count="737" uniqueCount="303">
  <si>
    <t>Domain 5: Justice &amp; safety</t>
  </si>
  <si>
    <t>Goal 15: Aboriginal over-representation in the justice system is eliminated</t>
  </si>
  <si>
    <t>Objective 15.1: Decrease the number and eliminate the over-representation of Aboriginal children and young people in the justice system</t>
  </si>
  <si>
    <t>Measure 15.1.1</t>
  </si>
  <si>
    <t>Unique youth offenders receiving a caution, arrest, summons or other</t>
  </si>
  <si>
    <t>Measure 15.1.2</t>
  </si>
  <si>
    <t>Average daily number and rate of children and young people (10–17 years) under youth justice supervision in detention and the community</t>
  </si>
  <si>
    <t>Measure 15.1.3</t>
  </si>
  <si>
    <t>Proportion of first time youth alleged offenders (10–17 years) cautioned by police</t>
  </si>
  <si>
    <t>Measure 15.1.4</t>
  </si>
  <si>
    <t>Proportion of youth (10–17 years) in detention on remand</t>
  </si>
  <si>
    <t>Objective 15.2: Decrease the number and eliminate the over-representation of Aboriginal women in the justice system</t>
  </si>
  <si>
    <t>Measure 15.2.1</t>
  </si>
  <si>
    <t>Number and rate of unique adult female alleged offenders processed by police</t>
  </si>
  <si>
    <t>Measure 15.2.2</t>
  </si>
  <si>
    <t>Average daily number and rate of Aboriginal women under corrections supervision in prison and community corrections</t>
  </si>
  <si>
    <t>Measure 15.2.3</t>
  </si>
  <si>
    <t>Proportion of women who return to prison under sentence within two years of release</t>
  </si>
  <si>
    <t>Measure 15.2.4</t>
  </si>
  <si>
    <t>Proportion of women in prison on remand</t>
  </si>
  <si>
    <t>Objective 15.3: Decrease the number and eliminate the over-representation of Aboriginal men in the justice system</t>
  </si>
  <si>
    <t>Measure 15.3.1</t>
  </si>
  <si>
    <t>Number and rate of unique adult male alleged offenders processed by police</t>
  </si>
  <si>
    <t>Measure 15.3.2</t>
  </si>
  <si>
    <t>Average daily number and rate of men under corrections supervision in prison and community corrections</t>
  </si>
  <si>
    <t>Measure 15.3.3</t>
  </si>
  <si>
    <t>Proportion of men who return to prison under sentence within two years of release</t>
  </si>
  <si>
    <t>Measure 15.3.4</t>
  </si>
  <si>
    <t>Proportion of men in prison on remand</t>
  </si>
  <si>
    <t>Goal 16 : Aboriginal Victorians have access to safe and effective justice services</t>
  </si>
  <si>
    <t>Objective 16.1: Increase Aboriginal participation in culturally safe and effective justice prevention, early intervention, diversion and support programs</t>
  </si>
  <si>
    <t>Measure 16.1.1</t>
  </si>
  <si>
    <t>Number and proportion of Aboriginal youth receiving intensive bail support through the Koori Intensive Support Program</t>
  </si>
  <si>
    <t>Measure 16.1.2</t>
  </si>
  <si>
    <t>Number and proportion of Aboriginal adults receiving intensive bail support</t>
  </si>
  <si>
    <t>Measure 16.1.3</t>
  </si>
  <si>
    <t>Number of Aboriginal youth accessing community support programs through youth justice community services</t>
  </si>
  <si>
    <t>Goal 17: Aboriginal Victorians feel safe and connected</t>
  </si>
  <si>
    <t>Objective 17.1: Increase community safety and trust in police and the justice system</t>
  </si>
  <si>
    <t>Measure 17.1.1</t>
  </si>
  <si>
    <t>Proportion of police officers who have received Aboriginal cultural awareness training</t>
  </si>
  <si>
    <t>Measure 17.1.2</t>
  </si>
  <si>
    <t>Proportion who feel safe/very safe walking alone at night in local area</t>
  </si>
  <si>
    <t>Measure 17.1.3</t>
  </si>
  <si>
    <t>Proportion who have experienced any violence in the last 12 months</t>
  </si>
  <si>
    <t>Measure 17.1.4</t>
  </si>
  <si>
    <t>Number and proportion of Aboriginal people employed across the justice system</t>
  </si>
  <si>
    <t>Index</t>
  </si>
  <si>
    <t>Table 15.1.1a. Unique youth alleged offenders (10–17 years) number and rate per 10,000 population receiving a caution, arrest, summons or other by Indigenous status, Victoria, July 2007 to June 2021</t>
  </si>
  <si>
    <t>Year</t>
  </si>
  <si>
    <t>Aboriginal (n)</t>
  </si>
  <si>
    <t>Non-Aboriginal (n)</t>
  </si>
  <si>
    <t>Unknown (n)</t>
  </si>
  <si>
    <t>Aboriginal rate (per 10,000)</t>
  </si>
  <si>
    <t>Non-Aboriginal rate (per 10,000)</t>
  </si>
  <si>
    <t xml:space="preserve">Gap (per 10,000) </t>
  </si>
  <si>
    <t xml:space="preserve">Rate Ratio </t>
  </si>
  <si>
    <t>Aboriginal  population aged 10–17 (n)</t>
  </si>
  <si>
    <t xml:space="preserve">Non-Aboriginal  population aged 10–17 (n) </t>
  </si>
  <si>
    <t>2007-08</t>
  </si>
  <si>
    <t>2008-09</t>
  </si>
  <si>
    <t>2009-10</t>
  </si>
  <si>
    <t>2010-11</t>
  </si>
  <si>
    <t>2011-12</t>
  </si>
  <si>
    <t>2012-13</t>
  </si>
  <si>
    <t>2013-14</t>
  </si>
  <si>
    <t>2014-15</t>
  </si>
  <si>
    <t>2015-16</t>
  </si>
  <si>
    <t>2016-17</t>
  </si>
  <si>
    <t>2017-18</t>
  </si>
  <si>
    <t>2018-19</t>
  </si>
  <si>
    <t>2019-20</t>
  </si>
  <si>
    <t>2020-21</t>
  </si>
  <si>
    <t>Source: Crime Statistics Agency (CSA)</t>
  </si>
  <si>
    <t>Note: Data extracted from LEAP on 18th July 2021 and is subject to change</t>
  </si>
  <si>
    <t>Indigenous status data are derived using the revised CSA most frequent recorded status of an individual as recorded by Victoria Police, and may not represent the Indigenous status recorded by police at the time of the incident.</t>
  </si>
  <si>
    <t>Updated in September 2020</t>
  </si>
  <si>
    <t>Table 15.1.1b. Unique youth alleged offenders (10–14 years) number and rate per 10,000 population receiving a caution, arrest, summons or other by Indigenous status, Victoria, July 2007 to June 2021</t>
  </si>
  <si>
    <t>Aboriginal rate (per 10,000) NEW</t>
  </si>
  <si>
    <t>Non-Aboriginal rate (per 10,000) NEW</t>
  </si>
  <si>
    <t>Gap (per 10,000) NEW</t>
  </si>
  <si>
    <t>Rate Ratio NEW</t>
  </si>
  <si>
    <t>Aboriginal  population aged 10–14 (n) NEW</t>
  </si>
  <si>
    <t>Non-Aboriginal  population aged 10–14 (n) NEW</t>
  </si>
  <si>
    <t>2019 Table - DO NOT USE</t>
  </si>
  <si>
    <t>Table 15.1.1c. Unique youth alleged offenders (15–17 years) number and rate per 10,000 population receiving a caution, arrest, summons or other by Indigenous status, Victoria, July 2007 to June 2021</t>
  </si>
  <si>
    <t xml:space="preserve">Aboriginal rate (per 10,000) </t>
  </si>
  <si>
    <t>Gap (per 10,000)</t>
  </si>
  <si>
    <t>Rate Ratio</t>
  </si>
  <si>
    <t xml:space="preserve">Aboriginal  population aged 15–17 (n) </t>
  </si>
  <si>
    <t xml:space="preserve">Non-Aboriginal  population aged 15–17 (n) </t>
  </si>
  <si>
    <t>Note: Data extracted from LEAP on 18th July 2020 and is subject to change</t>
  </si>
  <si>
    <r>
      <t>Table 15.1.2a. Young people (10–17 years) under youth justice community based supervision, daily average number</t>
    </r>
    <r>
      <rPr>
        <b/>
        <vertAlign val="superscript"/>
        <sz val="10"/>
        <color theme="1"/>
        <rFont val="Arial"/>
        <family val="2"/>
      </rPr>
      <t>(a)</t>
    </r>
    <r>
      <rPr>
        <b/>
        <sz val="10"/>
        <color theme="1"/>
        <rFont val="Arial"/>
        <family val="2"/>
      </rPr>
      <t xml:space="preserve"> and rate per 10,000 population </t>
    </r>
  </si>
  <si>
    <t>Table 15.1.2b. Young people aged 10–17 under community-based supervision during the year by Indigenous status, VIC, 2009–10 to 2018–19</t>
  </si>
  <si>
    <t>Gap             (per 10,000)</t>
  </si>
  <si>
    <t>2007–08</t>
  </si>
  <si>
    <t>2008–09</t>
  </si>
  <si>
    <t>2009–10</t>
  </si>
  <si>
    <t>2010–11</t>
  </si>
  <si>
    <t>2011–12</t>
  </si>
  <si>
    <t>2012–13</t>
  </si>
  <si>
    <t>2013–14</t>
  </si>
  <si>
    <t>2014–15</t>
  </si>
  <si>
    <t>2015–16</t>
  </si>
  <si>
    <t>2016–17</t>
  </si>
  <si>
    <t>2017–18</t>
  </si>
  <si>
    <t>2018–19</t>
  </si>
  <si>
    <t>Source (counts): Table S43a; Australian Institute of Health and Welfare, Mar 2022. Youth justice in Australia 2020-21</t>
  </si>
  <si>
    <t>Source (rates): Table S45a; Australian Institute of Health and Welfare, Mar 2022. Youth justice in Australia 2020-21</t>
  </si>
  <si>
    <t>(a) Number of young people on an average day may not sum to total due to rounding.</t>
  </si>
  <si>
    <t xml:space="preserve">Note: </t>
  </si>
  <si>
    <t>1. Trend data may differ from those previously published due to data revisions.</t>
  </si>
  <si>
    <t>2. Age calculated as at start of financial year if first period of community-based supervision in the relevant year began before the start of the financial year, otherwise age calculated as at start of first period of community-based supervision in the relevant year.</t>
  </si>
  <si>
    <t>Table 15.1.2b. Young people (10–17 years) under youth justice supervision in detention, daily average number and rate per 10,000 population</t>
  </si>
  <si>
    <t>Table 15.1.2d. Young people (10–17 years) under youth justice supervision in detention, during the year and rate per 10,000 population</t>
  </si>
  <si>
    <t>Source (counts): Table S81a; Australian Institute of Health and Welfare Mar 2022. Youth justice in Australia 2020-21</t>
  </si>
  <si>
    <t>Source (rates): Table S83a; Australian Institute of Health and Welfare Mar 2022. Youth justice in Australia 2020-21</t>
  </si>
  <si>
    <t>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Youth justice in Australia releases prior to 2019–20.</t>
  </si>
  <si>
    <r>
      <t>Table 15.1.3. Number and proportion of first-time youth alleged offenders</t>
    </r>
    <r>
      <rPr>
        <b/>
        <vertAlign val="superscript"/>
        <sz val="10"/>
        <color theme="1"/>
        <rFont val="Arial"/>
        <family val="2"/>
      </rPr>
      <t>1</t>
    </r>
    <r>
      <rPr>
        <b/>
        <sz val="10"/>
        <color theme="1"/>
        <rFont val="Arial"/>
        <family val="2"/>
      </rPr>
      <t xml:space="preserve"> (10–17 years) cautioned(a) by police, Victoria</t>
    </r>
  </si>
  <si>
    <t>Aboriginal first time alleged offenders (n)</t>
  </si>
  <si>
    <t>Aboriginal cautioned (n)</t>
  </si>
  <si>
    <t>Non-Aboriginal first time alleged offenders (n)</t>
  </si>
  <si>
    <t>Non-Aboriginal cautioned (n)</t>
  </si>
  <si>
    <t>Aboriginal status unknown first time alleged offenders (n)</t>
  </si>
  <si>
    <t>Aboriginal status unknown  caution (n)</t>
  </si>
  <si>
    <t>Aboriginal (%)</t>
  </si>
  <si>
    <t>Non-Aboriginal (%)</t>
  </si>
  <si>
    <t>Aboriginal status unknown  caution (%)</t>
  </si>
  <si>
    <t>Gap (%)</t>
  </si>
  <si>
    <r>
      <rPr>
        <vertAlign val="superscript"/>
        <sz val="8"/>
        <color theme="1"/>
        <rFont val="Arial"/>
        <family val="2"/>
      </rPr>
      <t>1</t>
    </r>
    <r>
      <rPr>
        <sz val="8"/>
        <color theme="1"/>
        <rFont val="Arial"/>
        <family val="2"/>
      </rPr>
      <t xml:space="preserve"> Age is based on when the first offence was allegedly committed by the offender.</t>
    </r>
  </si>
  <si>
    <t>Table 15.1.4. Number and proportion of youth (10–17 years) in detention on remand</t>
  </si>
  <si>
    <r>
      <t>Aboriginal  youth (aged 10–17) in detention (n)</t>
    </r>
    <r>
      <rPr>
        <b/>
        <vertAlign val="superscript"/>
        <sz val="9"/>
        <color rgb="FF000000"/>
        <rFont val="Arial"/>
        <family val="2"/>
      </rPr>
      <t>(a)</t>
    </r>
  </si>
  <si>
    <r>
      <t>Aboriginal  youth (aged 10–17) on remand (n)</t>
    </r>
    <r>
      <rPr>
        <b/>
        <vertAlign val="superscript"/>
        <sz val="9"/>
        <color rgb="FF000000"/>
        <rFont val="Arial"/>
        <family val="2"/>
      </rPr>
      <t>(b)(c)</t>
    </r>
  </si>
  <si>
    <r>
      <t>Non-Aboriginal youth (aged 10–17) in detention (n)</t>
    </r>
    <r>
      <rPr>
        <b/>
        <vertAlign val="superscript"/>
        <sz val="9"/>
        <color rgb="FF000000"/>
        <rFont val="Arial"/>
        <family val="2"/>
      </rPr>
      <t>(a)</t>
    </r>
  </si>
  <si>
    <r>
      <t>Non-Aboriginal youth (aged 10–17) on remand (n)</t>
    </r>
    <r>
      <rPr>
        <b/>
        <vertAlign val="superscript"/>
        <sz val="9"/>
        <color rgb="FF000000"/>
        <rFont val="Arial"/>
        <family val="2"/>
      </rPr>
      <t>(b)(c)</t>
    </r>
  </si>
  <si>
    <t>Aboriginal  youth (aged 10–17) on remand as proportion of all Aboriginal youth in detention (%)</t>
  </si>
  <si>
    <t>Non-Aboriginal  youth (aged 10–17) on remand as proportion of all Non-Aboriginal youth in detention (%)</t>
  </si>
  <si>
    <r>
      <t>Aboriginal  youth (aged 10–17) on remand as proportion of all youth in detention (%)</t>
    </r>
    <r>
      <rPr>
        <b/>
        <vertAlign val="superscript"/>
        <sz val="9"/>
        <color rgb="FF000000"/>
        <rFont val="Arial"/>
        <family val="2"/>
      </rPr>
      <t>(d)</t>
    </r>
  </si>
  <si>
    <t>2015 –16</t>
  </si>
  <si>
    <r>
      <t>2019-20</t>
    </r>
    <r>
      <rPr>
        <b/>
        <vertAlign val="superscript"/>
        <sz val="9"/>
        <color rgb="FF000000"/>
        <rFont val="Arial"/>
        <family val="2"/>
      </rPr>
      <t>(e)</t>
    </r>
  </si>
  <si>
    <r>
      <t>2020-21</t>
    </r>
    <r>
      <rPr>
        <b/>
        <vertAlign val="superscript"/>
        <sz val="9"/>
        <color rgb="FF000000"/>
        <rFont val="Arial"/>
        <family val="2"/>
      </rPr>
      <t>(f)</t>
    </r>
  </si>
  <si>
    <t>Source (2007–08 to 2009–10 data): Tables A11 and A15, Australian Institute of Health and Welfare 2011. Juvenile detention population in Australia 2011.
Juvenile justice series no. 9. Cat. no. JUV 9. Canberra: AIHW.</t>
  </si>
  <si>
    <t>Source (2010–11 to 2012–13 data): Tables S12 and S15, Australian Institute of Health and Welfare 2014. Juvenile detention population in Australia 2014.
Juvenile justice series no. 16. Cat. no. JUV 53. Canberra: AIHW.</t>
  </si>
  <si>
    <t>Source (2014–15 to 2017–18 data): Tables S12 and S15, Australian Institute of Health and Welfare 2018. Youth detention population in Australia 2018.
Bulletin no. 145. Cat. no. JUV 128. Canberra: AIHW.</t>
  </si>
  <si>
    <t>Source (2019-20 data): Tables S12 and S15 Australian Institute of Health and Welfare 2020. Youth detention population in Australia 2020.
Bulletin no. 145. Cat. no. JUV 131. Canberra: AIHW.</t>
  </si>
  <si>
    <t>(a) data sourced from Table 15.1.2b.</t>
  </si>
  <si>
    <t>(b) Persons aged 10–17 in unsentenced detention on an average night.</t>
  </si>
  <si>
    <t>(c) AIHW data provides daily averages counts per quarter. These are in turn averaged to derive a daily average across a given reporting period.</t>
  </si>
  <si>
    <t>(d) Includes all youth in detention with a known Aboriginal status.</t>
  </si>
  <si>
    <t>(f) Trend data may differ from those previously published due to data revisions.</t>
  </si>
  <si>
    <r>
      <t>Table 15.2.1</t>
    </r>
    <r>
      <rPr>
        <sz val="11"/>
        <color theme="1"/>
        <rFont val="Arial"/>
        <family val="2"/>
      </rPr>
      <t xml:space="preserve"> </t>
    </r>
    <r>
      <rPr>
        <b/>
        <sz val="10"/>
        <color theme="1"/>
        <rFont val="Arial"/>
        <family val="2"/>
      </rPr>
      <t>Number and rate of unique adult (18 years and above) female alleged offenders</t>
    </r>
    <r>
      <rPr>
        <b/>
        <vertAlign val="superscript"/>
        <sz val="10"/>
        <color theme="1"/>
        <rFont val="Arial"/>
        <family val="2"/>
      </rPr>
      <t>1</t>
    </r>
    <r>
      <rPr>
        <b/>
        <sz val="10"/>
        <color theme="1"/>
        <rFont val="Arial"/>
        <family val="2"/>
      </rPr>
      <t xml:space="preserve"> processed by police, Victoria</t>
    </r>
  </si>
  <si>
    <t xml:space="preserve">Aboriginal (rate per 10,000) </t>
  </si>
  <si>
    <t xml:space="preserve">Non-Aboriginal (rate per 10,000) </t>
  </si>
  <si>
    <t xml:space="preserve">Gap (rate per 10,000) </t>
  </si>
  <si>
    <t>Source (counts): Crime Statistics Agency (CSA)</t>
  </si>
  <si>
    <r>
      <rPr>
        <vertAlign val="superscript"/>
        <sz val="8"/>
        <color theme="1"/>
        <rFont val="Arial"/>
        <family val="2"/>
      </rPr>
      <t>1</t>
    </r>
    <r>
      <rPr>
        <sz val="8"/>
        <color theme="1"/>
        <rFont val="Arial"/>
        <family val="2"/>
      </rPr>
      <t xml:space="preserve"> Excludes unique offenders with an unknown sex.</t>
    </r>
  </si>
  <si>
    <r>
      <t>Table 15.2.2a. Average daily number and rate of women under community-based corrections supervision</t>
    </r>
    <r>
      <rPr>
        <b/>
        <vertAlign val="superscript"/>
        <sz val="10"/>
        <color theme="1"/>
        <rFont val="Arial"/>
        <family val="2"/>
      </rPr>
      <t>(a)</t>
    </r>
  </si>
  <si>
    <t>Aboriginal status unknown (n)</t>
  </si>
  <si>
    <t>Aboriginal female population aged 18+ (n) OLD</t>
  </si>
  <si>
    <t>Non-Aboriginal female population aged 18+ (n) OLD</t>
  </si>
  <si>
    <t>Source (counts): Corrections Victoria</t>
  </si>
  <si>
    <t>Source (total Victorian population estimates): Table 52. Estimated Resident Population By Single Year Of Age, Victoria. ABS Cat No. 3101.0 Australian Demographic Statistics December 2020</t>
  </si>
  <si>
    <t>Source (Aboriginal Victorian population estimates): Table 1. Estimated and projected, Aboriginal and Torres Strait Islander population, Series B(a) 18 years and over, Australia, states and territories, ABS Cat No. 3238.0 Estimates and Projections, Aboriginal and Torres Strait Islander Australians, 2006 to 2031</t>
  </si>
  <si>
    <t>Non-Aboriginal estimates derived by subtracting the Victorian Aboriginal estimates from the total Victorian estimates</t>
  </si>
  <si>
    <t>Population estimates by financial year is the mean between each calendar year estimate to derive the estimated population at December 30 (the midpoint) of a given reporting period.</t>
  </si>
  <si>
    <t xml:space="preserve">a. Community based corrections involves the management and supervision of offenders in the community. These offenders are serving court-imposed orders either as an alternative to imprisonment or as a condition of their release on parole from prison. This means they must report regularly to their community corrections officer and may have to participate in unpaid community work and rehabilitation programs. </t>
  </si>
  <si>
    <t>Table 15.2.2b. Average daily number and rate of women under corrections supervision in prison</t>
  </si>
  <si>
    <t>Table 15.2.3. Proportion of women who return to prison under sentence within two years of release</t>
  </si>
  <si>
    <t>Aboriginal women released from prison who return within 2 years  (n)</t>
  </si>
  <si>
    <t>Non-Aboriginal women released from prison who return within 2 years  (n)</t>
  </si>
  <si>
    <t xml:space="preserve"> Aboriginal women released from prison who return within 2 years (%)</t>
  </si>
  <si>
    <t>Non-Aboriginal women released from prison who return within 2 years (%)</t>
  </si>
  <si>
    <t>Source: Corrections Victoria</t>
  </si>
  <si>
    <t>Table 15.2.4. Proportion of women in prison on remand</t>
  </si>
  <si>
    <r>
      <t>Aboriginal women in prison (n)</t>
    </r>
    <r>
      <rPr>
        <b/>
        <vertAlign val="superscript"/>
        <sz val="9"/>
        <color rgb="FF000000"/>
        <rFont val="Arial"/>
        <family val="2"/>
      </rPr>
      <t>(a)</t>
    </r>
  </si>
  <si>
    <t>Aboriginal women in prison and on remand (n)</t>
  </si>
  <si>
    <r>
      <t>Non-Aboriginal women in prison (n)</t>
    </r>
    <r>
      <rPr>
        <b/>
        <vertAlign val="superscript"/>
        <sz val="9"/>
        <color rgb="FF000000"/>
        <rFont val="Arial"/>
        <family val="2"/>
      </rPr>
      <t>(a)</t>
    </r>
  </si>
  <si>
    <t>Non-Aboriginal women in prison and on remand (n)</t>
  </si>
  <si>
    <t>Aboriginal women on remand as proportion of all Aboriginal women in prison (%)</t>
  </si>
  <si>
    <t>Non-Aboriginal women on remand as a proportion of all non-Aboriginal women in prison (%)</t>
  </si>
  <si>
    <r>
      <t>Aboriginal women on remand as proportion of all women in prison (%)</t>
    </r>
    <r>
      <rPr>
        <b/>
        <vertAlign val="superscript"/>
        <sz val="9"/>
        <color rgb="FF000000"/>
        <rFont val="Arial"/>
        <family val="2"/>
      </rPr>
      <t>(b)</t>
    </r>
  </si>
  <si>
    <t>(a) data sourced from Table 15.2.2.</t>
  </si>
  <si>
    <t>(b) Includes all women in prison with a known Aboriginal status.</t>
  </si>
  <si>
    <t>Table 15.3.1. Number and rate unique adult (18 years and above) male alleged offenders processed by police, Victoria</t>
  </si>
  <si>
    <t>Non-Aboriginal (rate per 10,000)</t>
  </si>
  <si>
    <t>Table 15.3.2a. Average daily number and rate of men under community-based corrections supervision</t>
  </si>
  <si>
    <t xml:space="preserve">Aboriginal male population aged 18+ (n) </t>
  </si>
  <si>
    <t xml:space="preserve">Non-Aboriginal male population aged 18+ (n) </t>
  </si>
  <si>
    <t>Source (total Victorian population estimates): Table 52. Estimated Resident Population By Single Year Of Age, Victoria. ABS Cat No. 3101.0 Australian Demographic Statistics December 2019</t>
  </si>
  <si>
    <t>Measure 15.3.2b. Average daily number and rate of men under corrections supervision in prison</t>
  </si>
  <si>
    <t>Table 15.3.3. Proportion of men who return to prison under sentence within two years of release from a sentence episode</t>
  </si>
  <si>
    <t>Aboriginal released from prison who return within 2 years (n)</t>
  </si>
  <si>
    <t>Non-Aboriginal released from prison who return within 2 years (n)</t>
  </si>
  <si>
    <t xml:space="preserve"> Aboriginal released from prison who return within 2 years (%)</t>
  </si>
  <si>
    <t>Non-Aboriginal released from prison who return within 2 years (%)</t>
  </si>
  <si>
    <t>Gap</t>
  </si>
  <si>
    <t>Table 15.3.4. Proportion of men in prison on remand</t>
  </si>
  <si>
    <t>Aboriginal men in prison (n)</t>
  </si>
  <si>
    <t>Aboriginal men in prison and on remand (n)</t>
  </si>
  <si>
    <t>Non-Aboriginal men in prison (n)</t>
  </si>
  <si>
    <t>Non-Aboriginal men in prison and on remand (n)</t>
  </si>
  <si>
    <t>Aboriginal men on remand as proportion of all Aboriginal men in prison (%)</t>
  </si>
  <si>
    <t>Non-Aboriginal men on remand as a proportion of all non-Aboriginal men in prison (%)</t>
  </si>
  <si>
    <r>
      <t>Aboriginal men on remand as proportion of all men in prison (%)</t>
    </r>
    <r>
      <rPr>
        <b/>
        <vertAlign val="superscript"/>
        <sz val="9"/>
        <color rgb="FF000000"/>
        <rFont val="Arial"/>
        <family val="2"/>
      </rPr>
      <t>(a)</t>
    </r>
  </si>
  <si>
    <t>(a) Includes all men in prison with a known Aboriginal status.</t>
  </si>
  <si>
    <t>Table 16.1.1. Number and proportion of Aboriginal youth receiving intensive bail support through the Koorie Intensive Support Program (KISP)</t>
  </si>
  <si>
    <t>2019-20*</t>
  </si>
  <si>
    <t>Aboriginal children and young people on the KISP</t>
  </si>
  <si>
    <t>Aboriginal youth** receiving bail support through the KISP (count)</t>
  </si>
  <si>
    <t>Aboriginal youth** receiving bail support through the KISP (%)</t>
  </si>
  <si>
    <t>** aged 10–17, including both Aboriginal and/or Torres Strait Islander peoples</t>
  </si>
  <si>
    <t>Note: The Victorian Department of Justice and Community Safety are collecting this data and processes are being established for future reporting.</t>
  </si>
  <si>
    <t>*Note: 2019-20 figures have been revised</t>
  </si>
  <si>
    <t>2019–20</t>
  </si>
  <si>
    <t>Non-Aboriginal adults receiving intensive bail support</t>
  </si>
  <si>
    <t>Aboriginal status not stated adults receiving intensive bail support</t>
  </si>
  <si>
    <t>Source: Courts Integrated Services Program (CISP) data</t>
  </si>
  <si>
    <t>(a) Includes Aboriginal and/or Torres Strait Islander persons</t>
  </si>
  <si>
    <r>
      <t xml:space="preserve">Note: </t>
    </r>
    <r>
      <rPr>
        <i/>
        <sz val="8"/>
        <color rgb="FF000000"/>
        <rFont val="Arial"/>
        <family val="2"/>
      </rPr>
      <t>Adults</t>
    </r>
    <r>
      <rPr>
        <sz val="8"/>
        <color rgb="FF000000"/>
        <rFont val="Arial"/>
        <family val="2"/>
      </rPr>
      <t xml:space="preserve"> includes persons aged 18 and above</t>
    </r>
  </si>
  <si>
    <t xml:space="preserve">Table 16.1.2a. Number and proportion of Aboriginal adults referred for intensive bail support </t>
  </si>
  <si>
    <r>
      <t>Aboriginal</t>
    </r>
    <r>
      <rPr>
        <vertAlign val="superscript"/>
        <sz val="9"/>
        <color rgb="FF000000"/>
        <rFont val="Arial"/>
        <family val="2"/>
      </rPr>
      <t>(a)</t>
    </r>
    <r>
      <rPr>
        <sz val="9"/>
        <color rgb="FF000000"/>
        <rFont val="Arial"/>
        <family val="2"/>
      </rPr>
      <t xml:space="preserve"> adults referred for intensive bail support</t>
    </r>
  </si>
  <si>
    <t> 408</t>
  </si>
  <si>
    <t>Non-Aboriginal adults referred for intensive bail support</t>
  </si>
  <si>
    <t> 2812</t>
  </si>
  <si>
    <t> 417</t>
  </si>
  <si>
    <t xml:space="preserve">Table 16.1.2b. Number and proportion of Aboriginal adults receiving intensive bail support </t>
  </si>
  <si>
    <t>Aboriginal(a) adults receiving intensive bail support</t>
  </si>
  <si>
    <t> 223</t>
  </si>
  <si>
    <t> 1571</t>
  </si>
  <si>
    <t> 222</t>
  </si>
  <si>
    <t xml:space="preserve">Proportion of Aboriginal adults receiving intensive bail support </t>
  </si>
  <si>
    <t> 54.6%</t>
  </si>
  <si>
    <t xml:space="preserve">Proportion of Non-Aboriginal adults receiving intensive bail support </t>
  </si>
  <si>
    <t> 55.8%</t>
  </si>
  <si>
    <t>Note: Adults includes persons aged 18 and above</t>
  </si>
  <si>
    <t>Table 16.1.3. Number of Aboriginal youth accessing community support programs through youth justice community services</t>
  </si>
  <si>
    <t>2021-22</t>
  </si>
  <si>
    <t>Aboriginal children and young people</t>
  </si>
  <si>
    <t>Note: The Victorian Department of Justice and Community Safety are collecting this data and processes are being established for future reporting from 2020.</t>
  </si>
  <si>
    <r>
      <t xml:space="preserve">In 2019-20, </t>
    </r>
    <r>
      <rPr>
        <b/>
        <sz val="10"/>
        <rFont val="Arial"/>
        <family val="2"/>
      </rPr>
      <t>484</t>
    </r>
    <r>
      <rPr>
        <sz val="10"/>
        <rFont val="Arial"/>
        <family val="2"/>
      </rPr>
      <t xml:space="preserve"> Aboriginal children and young people participated in Aboriginal community support programs. This includes all Aboriginal specific programs funded by Aboriginal Youth Justice</t>
    </r>
  </si>
  <si>
    <r>
      <t xml:space="preserve">In 2020-21, </t>
    </r>
    <r>
      <rPr>
        <b/>
        <sz val="10"/>
        <rFont val="Arial"/>
        <family val="2"/>
      </rPr>
      <t>652</t>
    </r>
    <r>
      <rPr>
        <sz val="10"/>
        <rFont val="Arial"/>
        <family val="2"/>
      </rPr>
      <t xml:space="preserve"> Aboriginal children and young people participated in Aboriginal community support programs. This includes all Aboriginal specific programs funded by Aboriginal Youth Justice</t>
    </r>
  </si>
  <si>
    <t>Period</t>
  </si>
  <si>
    <t>Recruit</t>
  </si>
  <si>
    <t>PSO*</t>
  </si>
  <si>
    <t>Police</t>
  </si>
  <si>
    <t>Total</t>
  </si>
  <si>
    <t>. .</t>
  </si>
  <si>
    <t>May - June 2019 (revised training package delivered to Police Aboriginal Liaison Officers)</t>
  </si>
  <si>
    <t>Total Completed Aboriginal Cultural Safety Training</t>
  </si>
  <si>
    <t>Proportion of Police officers that have completed Aboriginal Cultural Safety Training</t>
  </si>
  <si>
    <t>Source: Internal Victoria Police records.</t>
  </si>
  <si>
    <t>*Protective Services Officers (PSO)</t>
  </si>
  <si>
    <t>Note: Proportion based on total number completing training divided by total Police, Recruit and PSO headcount at June 30, 2020.</t>
  </si>
  <si>
    <t>Table 17.1.1 Proportion of police officers who have received Aboriginal cultural awareness training, June 30 2021</t>
  </si>
  <si>
    <t>2018-2019 (Academy Training)</t>
  </si>
  <si>
    <t>2019-2020 (Academy Training)</t>
  </si>
  <si>
    <t>2020-2021 (Academy Training)</t>
  </si>
  <si>
    <t> 1005</t>
  </si>
  <si>
    <t>120 </t>
  </si>
  <si>
    <t> 490</t>
  </si>
  <si>
    <t>1,615 </t>
  </si>
  <si>
    <t>New data is not available</t>
  </si>
  <si>
    <t>Table 17.1.2. Proportion of Victorians who feel safe/very safe walking alone at night in local area in the last 12 months, 2006–08 and 2014–15</t>
  </si>
  <si>
    <t> Year</t>
  </si>
  <si>
    <t>Rate ratio</t>
  </si>
  <si>
    <t>2006–08</t>
  </si>
  <si>
    <t>Aboriginal data sourced from National Aboriginal and Torres Strait Islander Social Survey 2008 and 2014–15</t>
  </si>
  <si>
    <t>Non-Aboriginal data sourced from General Social Survey 2006 and 2014</t>
  </si>
  <si>
    <t>Table 17.1.3. Proportion who reported being a victim of physical or threatened violence in the last 12 months, 2005–08 and 2014–16</t>
  </si>
  <si>
    <t>2005–08</t>
  </si>
  <si>
    <t>2014–16</t>
  </si>
  <si>
    <t>Non-Aboriginal data sourced from Personal Safety Survey 2005 and 2016</t>
  </si>
  <si>
    <t>Table 17.1.4a. Number and proportion of Aboriginal people employed with the Department of Justice and Community Safety</t>
  </si>
  <si>
    <t>Number of Aboriginal staff (n)</t>
  </si>
  <si>
    <t>Proportion of all staff (%)</t>
  </si>
  <si>
    <r>
      <t>2014–15</t>
    </r>
    <r>
      <rPr>
        <b/>
        <vertAlign val="superscript"/>
        <sz val="9"/>
        <color rgb="FF000000"/>
        <rFont val="Arial"/>
        <family val="2"/>
      </rPr>
      <t>(a)</t>
    </r>
  </si>
  <si>
    <r>
      <t>2018–19</t>
    </r>
    <r>
      <rPr>
        <b/>
        <vertAlign val="superscript"/>
        <sz val="9"/>
        <rFont val="Arial"/>
        <family val="2"/>
      </rPr>
      <t>(b)</t>
    </r>
  </si>
  <si>
    <r>
      <t>2019–20</t>
    </r>
    <r>
      <rPr>
        <b/>
        <vertAlign val="superscript"/>
        <sz val="9"/>
        <rFont val="Arial"/>
        <family val="2"/>
      </rPr>
      <t>(b)</t>
    </r>
  </si>
  <si>
    <r>
      <t xml:space="preserve">2020-21 </t>
    </r>
    <r>
      <rPr>
        <b/>
        <vertAlign val="superscript"/>
        <sz val="9"/>
        <rFont val="Arial"/>
        <family val="2"/>
      </rPr>
      <t>(b)</t>
    </r>
  </si>
  <si>
    <t>Source: Aboriginal Employment Team, DJCS</t>
  </si>
  <si>
    <t>(a) In July 2014 Court Services Victoria (CSV) was established as an independent statutory body, CSV data is not included in data beyond that date.</t>
  </si>
  <si>
    <t>(b) As at 30 June</t>
  </si>
  <si>
    <t>(c)  As at 31 March 2022</t>
  </si>
  <si>
    <t>Data quality statement: Please note above data only relates to the Department of Justice and Community Safety workforce.</t>
  </si>
  <si>
    <t>This does not include the Aboriginal workforce at Victoria's two private prisons or at Aboriginal community controlled organisations (ACCOs) who may have justice specific roles.</t>
  </si>
  <si>
    <t>Measure 17.1.4b. Number and proportion of Aboriginal people employed with Victoria Police</t>
  </si>
  <si>
    <r>
      <t>2008–09</t>
    </r>
    <r>
      <rPr>
        <b/>
        <vertAlign val="superscript"/>
        <sz val="11"/>
        <rFont val="Calibri"/>
        <family val="2"/>
        <scheme val="minor"/>
      </rPr>
      <t>(a)</t>
    </r>
  </si>
  <si>
    <r>
      <t>2018–19</t>
    </r>
    <r>
      <rPr>
        <b/>
        <vertAlign val="superscript"/>
        <sz val="11"/>
        <rFont val="Calibri"/>
        <family val="2"/>
        <scheme val="minor"/>
      </rPr>
      <t>(b)</t>
    </r>
  </si>
  <si>
    <t> 113</t>
  </si>
  <si>
    <t> 0.5%</t>
  </si>
  <si>
    <t>(a) 7 employees were active as at 30/06/2008 and had declared an Aboriginal status, however we cannot determine the effective date as this is not recorded on the former HRM reporting system.</t>
  </si>
  <si>
    <t>(b) Aboriginal staff at 30/06/2019 is based on HR Assist reports which identify the effective date of declaration. Over the years though increased reporting, promotion of the Aboriginal Employee Network,</t>
  </si>
  <si>
    <t>cultural events and bulletin notices highlighting the importance of updating HR Assist personal data, this may have assisted in the increased employee confidence to declare their Aboriginal and Torres Strait Islander origin.</t>
  </si>
  <si>
    <t>This data requires the employee to have declared an Aboriginal status.  While some of the increase is due to targeted employment, there is likely to also have been an increase due to increased awareness to declare Aboriginal and Torres Strait Islander origin.</t>
  </si>
  <si>
    <t>Prepared by: Workforce Reporting and Analysis</t>
  </si>
  <si>
    <t>Measure 17.1.4c. Number and proportion of Aboriginal people employed with Court Services Victoria (as of June)</t>
  </si>
  <si>
    <t>64 </t>
  </si>
  <si>
    <t>2.3% </t>
  </si>
  <si>
    <t>Source: Internal Courts Services Victoria records.</t>
  </si>
  <si>
    <t>Note: Prior to July 2014, Court Services Victoria staff were counted as part of the Department of Justice and Community Safety. Note that Elders and Respected Persons (ERPs) working across Koori Courts are not included in Aboriginal staff numbers.</t>
  </si>
  <si>
    <t>(a) as of June of the given calendar year.</t>
  </si>
  <si>
    <t>Due to this change in methodology, average nightly data with an age breakdown or selection will not be comparable to previous Youth detention population in Australia releases.</t>
  </si>
  <si>
    <t xml:space="preserve">(e) For 2019–20, the age calculation for the average nightly population changed. Age is now calculated based on the age a young person is each night that they are under supervision. If a young person changes age during a period of supervision, then the average nightly number under supervision will reflect this.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</si>
</sst>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C09]#,##0.00;[Red]&quot;-&quot;[$$-C09]#,##0.00"/>
    <numFmt numFmtId="166" formatCode="0.0"/>
    <numFmt numFmtId="167" formatCode="0.0%"/>
    <numFmt numFmtId="168" formatCode="_-* #,##0_-;\-* #,##0_-;_-* &quot;-&quot;??_-;_-@_-"/>
    <numFmt numFmtId="169" formatCode="#,##0.0"/>
    <numFmt numFmtId="170" formatCode="_-* #,##0.000_-;\-* #,##0.000_-;_-* &quot;-&quot;??_-;_-@_-"/>
  </numFmts>
  <fonts count="62" x14ac:knownFonts="1">
    <font>
      <sz val="11"/>
      <color theme="1"/>
      <name val="Calibri"/>
      <family val="2"/>
      <scheme val="minor"/>
    </font>
    <font>
      <sz val="11"/>
      <color theme="1"/>
      <name val="Calibri"/>
      <family val="2"/>
      <scheme val="minor"/>
    </font>
    <font>
      <u/>
      <sz val="11"/>
      <color theme="10"/>
      <name val="Calibri"/>
      <family val="2"/>
      <scheme val="minor"/>
    </font>
    <font>
      <b/>
      <u/>
      <sz val="16"/>
      <color theme="1"/>
      <name val="Calibri"/>
      <family val="2"/>
      <scheme val="minor"/>
    </font>
    <font>
      <sz val="12"/>
      <color rgb="FF222222"/>
      <name val="Arial"/>
      <family val="2"/>
    </font>
    <font>
      <sz val="11"/>
      <color theme="1"/>
      <name val="Arial"/>
      <family val="2"/>
    </font>
    <font>
      <b/>
      <sz val="10"/>
      <color theme="1"/>
      <name val="Arial"/>
      <family val="2"/>
    </font>
    <font>
      <sz val="11"/>
      <color theme="1"/>
      <name val="Trebuchet MS"/>
      <family val="2"/>
    </font>
    <font>
      <b/>
      <sz val="9"/>
      <color rgb="FF000000"/>
      <name val="Arial"/>
      <family val="2"/>
    </font>
    <font>
      <sz val="9"/>
      <color theme="1"/>
      <name val="Arial"/>
      <family val="2"/>
    </font>
    <font>
      <sz val="9"/>
      <color rgb="FF000000"/>
      <name val="Arial"/>
      <family val="2"/>
    </font>
    <font>
      <sz val="8"/>
      <color rgb="FF000000"/>
      <name val="Arial"/>
      <family val="2"/>
    </font>
    <font>
      <b/>
      <sz val="9"/>
      <color theme="1"/>
      <name val="Arial"/>
      <family val="2"/>
    </font>
    <font>
      <sz val="8"/>
      <color theme="1"/>
      <name val="Arial"/>
      <family val="2"/>
    </font>
    <font>
      <b/>
      <sz val="12"/>
      <color theme="1"/>
      <name val="Times New Roman"/>
      <family val="1"/>
    </font>
    <font>
      <sz val="9"/>
      <color rgb="FF000000"/>
      <name val="Calibri"/>
      <family val="2"/>
    </font>
    <font>
      <vertAlign val="superscript"/>
      <sz val="9"/>
      <color rgb="FF000000"/>
      <name val="Arial"/>
      <family val="2"/>
    </font>
    <font>
      <sz val="11"/>
      <color rgb="FF3F3F76"/>
      <name val="Calibri"/>
      <family val="2"/>
      <scheme val="minor"/>
    </font>
    <font>
      <sz val="11"/>
      <color indexed="8"/>
      <name val="Calibri"/>
      <family val="2"/>
    </font>
    <font>
      <i/>
      <sz val="9"/>
      <color theme="1"/>
      <name val="Arial"/>
      <family val="2"/>
    </font>
    <font>
      <sz val="11"/>
      <color theme="1"/>
      <name val="Roboto Condensed Light"/>
    </font>
    <font>
      <sz val="11"/>
      <color indexed="8"/>
      <name val="Calibri"/>
      <family val="2"/>
      <scheme val="minor"/>
    </font>
    <font>
      <u/>
      <sz val="11"/>
      <color theme="10"/>
      <name val="Roboto Condensed Light"/>
    </font>
    <font>
      <b/>
      <sz val="11"/>
      <name val="Arial"/>
      <family val="2"/>
    </font>
    <font>
      <b/>
      <sz val="12"/>
      <color rgb="FFCE3429"/>
      <name val="Arial"/>
      <family val="2"/>
    </font>
    <font>
      <b/>
      <vertAlign val="superscript"/>
      <sz val="9"/>
      <color rgb="FF000000"/>
      <name val="Arial"/>
      <family val="2"/>
    </font>
    <font>
      <i/>
      <sz val="8"/>
      <color rgb="FF000000"/>
      <name val="Arial"/>
      <family val="2"/>
    </font>
    <font>
      <sz val="8"/>
      <name val="Arial"/>
      <family val="2"/>
    </font>
    <font>
      <i/>
      <sz val="14"/>
      <color theme="1"/>
      <name val="Arial"/>
      <family val="2"/>
    </font>
    <font>
      <b/>
      <sz val="11"/>
      <color theme="1"/>
      <name val="Arial"/>
      <family val="2"/>
    </font>
    <font>
      <u/>
      <sz val="11"/>
      <color theme="10"/>
      <name val="Arial"/>
      <family val="2"/>
    </font>
    <font>
      <sz val="12"/>
      <color theme="1"/>
      <name val="Calibri"/>
      <family val="2"/>
      <scheme val="minor"/>
    </font>
    <font>
      <b/>
      <sz val="12"/>
      <color theme="1"/>
      <name val="Arial"/>
      <family val="2"/>
    </font>
    <font>
      <sz val="12"/>
      <color theme="1"/>
      <name val="Arial"/>
      <family val="2"/>
    </font>
    <font>
      <sz val="11"/>
      <color rgb="FF333333"/>
      <name val="Calibri"/>
      <family val="2"/>
      <scheme val="minor"/>
    </font>
    <font>
      <b/>
      <sz val="11"/>
      <color theme="1"/>
      <name val="Calibri"/>
      <family val="2"/>
      <scheme val="minor"/>
    </font>
    <font>
      <b/>
      <u/>
      <sz val="11"/>
      <color theme="10"/>
      <name val="Arial"/>
      <family val="2"/>
    </font>
    <font>
      <sz val="11"/>
      <color rgb="FFFF0000"/>
      <name val="Calibri"/>
      <family val="2"/>
      <scheme val="minor"/>
    </font>
    <font>
      <b/>
      <sz val="9"/>
      <color rgb="FFFF0000"/>
      <name val="Arial"/>
      <family val="2"/>
    </font>
    <font>
      <sz val="9"/>
      <color rgb="FFFF0000"/>
      <name val="Arial"/>
      <family val="2"/>
    </font>
    <font>
      <sz val="9"/>
      <name val="Arial"/>
      <family val="2"/>
    </font>
    <font>
      <b/>
      <sz val="9"/>
      <name val="Arial"/>
      <family val="2"/>
    </font>
    <font>
      <sz val="8"/>
      <color rgb="FFFF0000"/>
      <name val="Arial"/>
      <family val="2"/>
    </font>
    <font>
      <sz val="11"/>
      <color theme="0"/>
      <name val="Calibri"/>
      <family val="2"/>
      <scheme val="minor"/>
    </font>
    <font>
      <b/>
      <vertAlign val="superscript"/>
      <sz val="9"/>
      <name val="Arial"/>
      <family val="2"/>
    </font>
    <font>
      <b/>
      <sz val="10"/>
      <color theme="0"/>
      <name val="Arial"/>
      <family val="2"/>
    </font>
    <font>
      <b/>
      <sz val="10"/>
      <color theme="0"/>
      <name val="Calibri"/>
      <family val="2"/>
      <scheme val="minor"/>
    </font>
    <font>
      <b/>
      <sz val="10"/>
      <name val="Arial"/>
      <family val="2"/>
    </font>
    <font>
      <b/>
      <sz val="11"/>
      <color rgb="FFFF0000"/>
      <name val="Calibri"/>
      <family val="2"/>
      <scheme val="minor"/>
    </font>
    <font>
      <sz val="11"/>
      <name val="Calibri"/>
      <family val="2"/>
      <scheme val="minor"/>
    </font>
    <font>
      <b/>
      <vertAlign val="superscript"/>
      <sz val="10"/>
      <color theme="1"/>
      <name val="Arial"/>
      <family val="2"/>
    </font>
    <font>
      <sz val="8"/>
      <name val="Calibri"/>
      <family val="2"/>
      <scheme val="minor"/>
    </font>
    <font>
      <vertAlign val="superscript"/>
      <sz val="8"/>
      <color theme="1"/>
      <name val="Arial"/>
      <family val="2"/>
    </font>
    <font>
      <u/>
      <sz val="11"/>
      <name val="Calibri"/>
      <family val="2"/>
      <scheme val="minor"/>
    </font>
    <font>
      <b/>
      <vertAlign val="superscript"/>
      <sz val="11"/>
      <name val="Calibri"/>
      <family val="2"/>
      <scheme val="minor"/>
    </font>
    <font>
      <sz val="8"/>
      <color indexed="8"/>
      <name val="Arial"/>
      <family val="2"/>
    </font>
    <font>
      <sz val="10"/>
      <color theme="1"/>
      <name val="Calibri"/>
      <family val="2"/>
      <scheme val="minor"/>
    </font>
    <font>
      <sz val="10"/>
      <name val="Arial"/>
      <family val="2"/>
    </font>
    <font>
      <sz val="10"/>
      <color theme="1"/>
      <name val="Arial"/>
      <family val="2"/>
    </font>
    <font>
      <sz val="7"/>
      <color indexed="8"/>
      <name val="Arial"/>
      <family val="2"/>
    </font>
    <font>
      <sz val="11"/>
      <color theme="1" tint="0.499984740745262"/>
      <name val="Calibri"/>
      <family val="2"/>
      <scheme val="minor"/>
    </font>
    <font>
      <sz val="11"/>
      <color rgb="FFFFFFFF"/>
      <name val="Calibri"/>
      <family val="2"/>
    </font>
  </fonts>
  <fills count="10">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C99"/>
      </patternFill>
    </fill>
    <fill>
      <patternFill patternType="solid">
        <fgColor rgb="FFFFFFCC"/>
      </patternFill>
    </fill>
    <fill>
      <patternFill patternType="solid">
        <fgColor rgb="FFFFFFFF"/>
        <bgColor theme="0"/>
      </patternFill>
    </fill>
    <fill>
      <patternFill patternType="solid">
        <fgColor theme="0"/>
        <bgColor indexed="64"/>
      </patternFill>
    </fill>
    <fill>
      <patternFill patternType="solid">
        <fgColor indexed="65"/>
        <bgColor indexed="64"/>
      </patternFill>
    </fill>
    <fill>
      <patternFill patternType="solid">
        <fgColor rgb="FFFF0000"/>
        <bgColor rgb="FF000000"/>
      </patternFill>
    </fill>
  </fills>
  <borders count="10">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20">
    <xf numFmtId="0" fontId="0" fillId="0" borderId="0"/>
    <xf numFmtId="0" fontId="2" fillId="0" borderId="0" applyNumberFormat="0" applyFill="0" applyBorder="0" applyAlignment="0" applyProtection="0"/>
    <xf numFmtId="165" fontId="1" fillId="0" borderId="0"/>
    <xf numFmtId="165" fontId="17" fillId="4" borderId="4" applyNumberFormat="0" applyAlignment="0" applyProtection="0"/>
    <xf numFmtId="165" fontId="18" fillId="5" borderId="5" applyNumberFormat="0" applyFont="0" applyAlignment="0" applyProtection="0"/>
    <xf numFmtId="0" fontId="18" fillId="0" borderId="0"/>
    <xf numFmtId="164" fontId="1" fillId="0" borderId="0" applyFont="0" applyFill="0" applyBorder="0" applyAlignment="0" applyProtection="0"/>
    <xf numFmtId="9" fontId="1" fillId="0" borderId="0" applyFont="0" applyFill="0" applyBorder="0" applyAlignment="0" applyProtection="0"/>
    <xf numFmtId="0" fontId="18" fillId="0" borderId="0"/>
    <xf numFmtId="0" fontId="20" fillId="0" borderId="0"/>
    <xf numFmtId="0" fontId="18" fillId="0" borderId="0"/>
    <xf numFmtId="0" fontId="21" fillId="0" borderId="0"/>
    <xf numFmtId="9" fontId="20" fillId="0" borderId="0" applyFont="0" applyFill="0" applyBorder="0" applyAlignment="0" applyProtection="0"/>
    <xf numFmtId="0" fontId="23" fillId="6" borderId="4" applyNumberFormat="0" applyAlignment="0" applyProtection="0"/>
    <xf numFmtId="0" fontId="22" fillId="0" borderId="0" applyNumberFormat="0" applyFill="0" applyBorder="0" applyAlignment="0" applyProtection="0"/>
    <xf numFmtId="3" fontId="23" fillId="6" borderId="4" applyAlignment="0" applyProtection="0"/>
    <xf numFmtId="0" fontId="24" fillId="0" borderId="0" applyFill="0" applyBorder="0" applyAlignment="0" applyProtection="0"/>
    <xf numFmtId="9" fontId="20" fillId="0" borderId="0" applyFont="0" applyFill="0" applyBorder="0" applyAlignment="0" applyProtection="0"/>
    <xf numFmtId="43" fontId="1" fillId="0" borderId="0" applyFont="0" applyFill="0" applyBorder="0" applyAlignment="0" applyProtection="0"/>
    <xf numFmtId="165" fontId="1" fillId="5" borderId="5" applyNumberFormat="0" applyFont="0" applyAlignment="0" applyProtection="0"/>
  </cellStyleXfs>
  <cellXfs count="208">
    <xf numFmtId="0" fontId="0" fillId="0" borderId="0" xfId="0"/>
    <xf numFmtId="0" fontId="3" fillId="0" borderId="0" xfId="0" applyFont="1"/>
    <xf numFmtId="0" fontId="4" fillId="0" borderId="0" xfId="0" applyFont="1"/>
    <xf numFmtId="0" fontId="2" fillId="0" borderId="0" xfId="1"/>
    <xf numFmtId="0" fontId="6" fillId="0" borderId="0" xfId="0" applyFont="1" applyAlignment="1">
      <alignment vertical="center"/>
    </xf>
    <xf numFmtId="0" fontId="8" fillId="0" borderId="1" xfId="0" applyFont="1" applyBorder="1" applyAlignment="1">
      <alignment vertical="center" wrapText="1"/>
    </xf>
    <xf numFmtId="0" fontId="10" fillId="0" borderId="0" xfId="0" applyFont="1" applyAlignment="1">
      <alignment horizontal="right" vertical="center"/>
    </xf>
    <xf numFmtId="0" fontId="11" fillId="0" borderId="0" xfId="0" applyFont="1" applyAlignment="1">
      <alignment vertical="center"/>
    </xf>
    <xf numFmtId="0" fontId="11" fillId="2" borderId="0" xfId="0" applyFont="1" applyFill="1" applyAlignment="1">
      <alignment vertical="center"/>
    </xf>
    <xf numFmtId="0" fontId="6" fillId="0" borderId="2" xfId="0" applyFont="1" applyBorder="1" applyAlignment="1">
      <alignment vertical="center"/>
    </xf>
    <xf numFmtId="0" fontId="8" fillId="0" borderId="2" xfId="0" applyFont="1" applyBorder="1" applyAlignment="1">
      <alignment vertical="center" wrapText="1"/>
    </xf>
    <xf numFmtId="0" fontId="12" fillId="0" borderId="0" xfId="0" applyFont="1" applyAlignment="1">
      <alignment horizontal="left" vertical="center"/>
    </xf>
    <xf numFmtId="0" fontId="8" fillId="0" borderId="0" xfId="0" applyFont="1" applyAlignment="1">
      <alignment horizontal="left" vertical="center"/>
    </xf>
    <xf numFmtId="167" fontId="10" fillId="0" borderId="0" xfId="0" applyNumberFormat="1" applyFont="1" applyAlignment="1">
      <alignment horizontal="right" vertical="center"/>
    </xf>
    <xf numFmtId="0" fontId="8" fillId="0" borderId="0" xfId="0" applyFont="1" applyAlignment="1">
      <alignment vertical="center"/>
    </xf>
    <xf numFmtId="0" fontId="8" fillId="0" borderId="2" xfId="0" applyFont="1" applyBorder="1" applyAlignment="1">
      <alignment vertical="center"/>
    </xf>
    <xf numFmtId="0" fontId="15" fillId="0" borderId="1" xfId="0" applyFont="1" applyBorder="1" applyAlignment="1">
      <alignment vertical="center"/>
    </xf>
    <xf numFmtId="0" fontId="12" fillId="0" borderId="1" xfId="0" applyFont="1" applyBorder="1" applyAlignment="1">
      <alignment horizontal="right" vertical="center"/>
    </xf>
    <xf numFmtId="0" fontId="12" fillId="0" borderId="0" xfId="0" applyFont="1" applyAlignment="1">
      <alignment vertical="center" wrapText="1"/>
    </xf>
    <xf numFmtId="166" fontId="9" fillId="0" borderId="0" xfId="0" applyNumberFormat="1" applyFont="1" applyAlignment="1">
      <alignment horizontal="right" vertical="center"/>
    </xf>
    <xf numFmtId="166" fontId="0" fillId="0" borderId="0" xfId="0" applyNumberFormat="1"/>
    <xf numFmtId="167" fontId="9" fillId="0" borderId="0" xfId="0" applyNumberFormat="1" applyFont="1" applyAlignment="1">
      <alignment horizontal="right" vertical="center"/>
    </xf>
    <xf numFmtId="0" fontId="13" fillId="0" borderId="0" xfId="0" applyFont="1"/>
    <xf numFmtId="0" fontId="0" fillId="0" borderId="6" xfId="0" applyBorder="1"/>
    <xf numFmtId="0" fontId="13" fillId="0" borderId="0" xfId="0" applyFont="1" applyAlignment="1">
      <alignment horizontal="left" vertical="center"/>
    </xf>
    <xf numFmtId="0" fontId="12" fillId="0" borderId="1" xfId="0" applyFont="1" applyBorder="1" applyAlignment="1">
      <alignment horizontal="left" vertical="center"/>
    </xf>
    <xf numFmtId="0" fontId="12" fillId="0" borderId="0" xfId="0" applyFont="1" applyAlignment="1">
      <alignment vertical="center"/>
    </xf>
    <xf numFmtId="0" fontId="10" fillId="0" borderId="0" xfId="0" applyFont="1" applyAlignment="1">
      <alignment vertical="center" wrapText="1"/>
    </xf>
    <xf numFmtId="0" fontId="9" fillId="0" borderId="0" xfId="0" applyFont="1"/>
    <xf numFmtId="0" fontId="8" fillId="0" borderId="0" xfId="0" applyFont="1" applyAlignment="1">
      <alignment vertical="center" wrapText="1"/>
    </xf>
    <xf numFmtId="167" fontId="0" fillId="0" borderId="0" xfId="7" applyNumberFormat="1" applyFont="1"/>
    <xf numFmtId="0" fontId="12" fillId="0" borderId="6" xfId="0" applyFont="1" applyBorder="1" applyAlignment="1">
      <alignment vertical="center"/>
    </xf>
    <xf numFmtId="0" fontId="12"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left" vertical="center" wrapText="1"/>
    </xf>
    <xf numFmtId="167" fontId="12" fillId="0" borderId="0" xfId="7" applyNumberFormat="1" applyFont="1" applyBorder="1" applyAlignment="1">
      <alignment horizontal="center" vertical="center"/>
    </xf>
    <xf numFmtId="0" fontId="19" fillId="0" borderId="6" xfId="0" applyFont="1" applyBorder="1" applyAlignment="1">
      <alignment vertical="center"/>
    </xf>
    <xf numFmtId="0" fontId="10" fillId="0" borderId="0" xfId="0" applyFont="1" applyAlignment="1">
      <alignment vertical="center"/>
    </xf>
    <xf numFmtId="0" fontId="9" fillId="0" borderId="0" xfId="0" applyFont="1" applyAlignment="1">
      <alignment horizontal="right" vertical="center"/>
    </xf>
    <xf numFmtId="0" fontId="0" fillId="0" borderId="2" xfId="0" applyBorder="1"/>
    <xf numFmtId="0" fontId="10" fillId="0" borderId="2" xfId="0" applyFont="1" applyBorder="1" applyAlignment="1">
      <alignment vertical="center" wrapText="1"/>
    </xf>
    <xf numFmtId="3" fontId="0" fillId="0" borderId="0" xfId="0" applyNumberFormat="1"/>
    <xf numFmtId="9" fontId="0" fillId="0" borderId="0" xfId="7" applyFont="1"/>
    <xf numFmtId="0" fontId="2" fillId="0" borderId="2" xfId="1" applyBorder="1"/>
    <xf numFmtId="0" fontId="13" fillId="0" borderId="0" xfId="0" applyFont="1" applyAlignment="1">
      <alignment vertical="center"/>
    </xf>
    <xf numFmtId="0" fontId="9" fillId="0" borderId="2" xfId="0" applyFont="1" applyBorder="1"/>
    <xf numFmtId="168" fontId="10" fillId="0" borderId="0" xfId="6" applyNumberFormat="1" applyFont="1" applyBorder="1" applyAlignment="1">
      <alignment horizontal="right"/>
    </xf>
    <xf numFmtId="168" fontId="10" fillId="0" borderId="2" xfId="6" applyNumberFormat="1" applyFont="1" applyBorder="1" applyAlignment="1">
      <alignment horizontal="right"/>
    </xf>
    <xf numFmtId="0" fontId="6" fillId="0" borderId="6" xfId="0" applyFont="1" applyBorder="1" applyAlignment="1">
      <alignment vertical="center"/>
    </xf>
    <xf numFmtId="0" fontId="27" fillId="0" borderId="0" xfId="0" applyFont="1" applyAlignment="1">
      <alignment horizontal="left" vertical="center"/>
    </xf>
    <xf numFmtId="3" fontId="10" fillId="0" borderId="0" xfId="0" applyNumberFormat="1" applyFont="1" applyAlignment="1">
      <alignment horizontal="right" vertical="center"/>
    </xf>
    <xf numFmtId="0" fontId="28" fillId="0" borderId="0" xfId="0" applyFont="1" applyAlignment="1">
      <alignment horizontal="left"/>
    </xf>
    <xf numFmtId="0" fontId="5" fillId="0" borderId="0" xfId="0" applyFont="1"/>
    <xf numFmtId="0" fontId="29" fillId="0" borderId="0" xfId="0" applyFont="1"/>
    <xf numFmtId="0" fontId="30" fillId="0" borderId="0" xfId="1" applyFont="1" applyFill="1"/>
    <xf numFmtId="0" fontId="30" fillId="0" borderId="0" xfId="1" applyFont="1" applyAlignment="1">
      <alignment horizontal="left" indent="2"/>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9" fillId="0" borderId="1" xfId="0" applyFont="1" applyBorder="1"/>
    <xf numFmtId="0" fontId="2" fillId="0" borderId="0" xfId="1" applyAlignment="1">
      <alignment vertical="top"/>
    </xf>
    <xf numFmtId="0" fontId="38" fillId="0" borderId="0" xfId="0" applyFont="1" applyAlignment="1">
      <alignment vertical="center"/>
    </xf>
    <xf numFmtId="0" fontId="38" fillId="0" borderId="1" xfId="0" applyFont="1" applyBorder="1" applyAlignment="1">
      <alignment vertical="center" wrapText="1"/>
    </xf>
    <xf numFmtId="3" fontId="39" fillId="0" borderId="0" xfId="0" applyNumberFormat="1" applyFont="1" applyAlignment="1">
      <alignment horizontal="right" vertical="center"/>
    </xf>
    <xf numFmtId="3" fontId="10" fillId="0" borderId="2" xfId="0" applyNumberFormat="1" applyFont="1" applyBorder="1" applyAlignment="1">
      <alignment horizontal="right" vertical="center"/>
    </xf>
    <xf numFmtId="0" fontId="43" fillId="0" borderId="0" xfId="0" applyFont="1"/>
    <xf numFmtId="0" fontId="37" fillId="0" borderId="0" xfId="0" applyFont="1"/>
    <xf numFmtId="0" fontId="41" fillId="0" borderId="0" xfId="0" applyFont="1" applyAlignment="1">
      <alignment vertical="center"/>
    </xf>
    <xf numFmtId="0" fontId="40" fillId="0" borderId="0" xfId="0" applyFont="1" applyAlignment="1">
      <alignment horizontal="right" vertical="center"/>
    </xf>
    <xf numFmtId="167" fontId="40" fillId="0" borderId="0" xfId="0" applyNumberFormat="1" applyFont="1" applyAlignment="1">
      <alignment horizontal="right" vertical="center"/>
    </xf>
    <xf numFmtId="0" fontId="35" fillId="0" borderId="0" xfId="0" applyFont="1"/>
    <xf numFmtId="0" fontId="47" fillId="0" borderId="2" xfId="0" applyFont="1" applyBorder="1" applyAlignment="1">
      <alignment vertical="center"/>
    </xf>
    <xf numFmtId="0" fontId="8" fillId="0" borderId="1" xfId="0" applyFont="1" applyBorder="1" applyAlignment="1">
      <alignment vertical="center"/>
    </xf>
    <xf numFmtId="3" fontId="9" fillId="0" borderId="0" xfId="0" applyNumberFormat="1" applyFont="1"/>
    <xf numFmtId="0" fontId="48" fillId="0" borderId="0" xfId="0" applyFont="1"/>
    <xf numFmtId="0" fontId="40" fillId="0" borderId="0" xfId="0" applyFont="1" applyAlignment="1">
      <alignment vertical="center" wrapText="1"/>
    </xf>
    <xf numFmtId="3" fontId="9" fillId="0" borderId="0" xfId="0" applyNumberFormat="1" applyFont="1" applyAlignment="1">
      <alignment horizontal="right" vertical="center"/>
    </xf>
    <xf numFmtId="3" fontId="9" fillId="0" borderId="0" xfId="0" applyNumberFormat="1" applyFont="1" applyAlignment="1">
      <alignment horizontal="right" vertical="center" wrapText="1"/>
    </xf>
    <xf numFmtId="3" fontId="40" fillId="0" borderId="0" xfId="0" applyNumberFormat="1" applyFont="1" applyAlignment="1">
      <alignment horizontal="right" vertical="center" wrapText="1"/>
    </xf>
    <xf numFmtId="3" fontId="40" fillId="0" borderId="0" xfId="0" applyNumberFormat="1" applyFont="1" applyAlignment="1">
      <alignment horizontal="right" vertical="center"/>
    </xf>
    <xf numFmtId="3" fontId="19" fillId="0" borderId="6" xfId="6" applyNumberFormat="1" applyFont="1" applyBorder="1" applyAlignment="1">
      <alignment horizontal="right" vertical="center"/>
    </xf>
    <xf numFmtId="164" fontId="0" fillId="0" borderId="0" xfId="0" applyNumberFormat="1"/>
    <xf numFmtId="0" fontId="8" fillId="0" borderId="8" xfId="0" applyFont="1" applyBorder="1" applyAlignment="1">
      <alignment vertical="center" wrapText="1"/>
    </xf>
    <xf numFmtId="167" fontId="12" fillId="0" borderId="8" xfId="7" applyNumberFormat="1" applyFont="1" applyBorder="1"/>
    <xf numFmtId="168" fontId="10" fillId="0" borderId="0" xfId="6" applyNumberFormat="1" applyFont="1" applyFill="1" applyBorder="1" applyAlignment="1">
      <alignment horizontal="right"/>
    </xf>
    <xf numFmtId="168" fontId="10" fillId="0" borderId="2" xfId="6" applyNumberFormat="1" applyFont="1" applyFill="1" applyBorder="1" applyAlignment="1">
      <alignment horizontal="right"/>
    </xf>
    <xf numFmtId="0" fontId="12" fillId="0" borderId="3" xfId="0" applyFont="1" applyBorder="1" applyAlignment="1">
      <alignment vertical="center"/>
    </xf>
    <xf numFmtId="166" fontId="40" fillId="0" borderId="3" xfId="0" applyNumberFormat="1" applyFont="1" applyBorder="1" applyAlignment="1">
      <alignment vertical="center" wrapText="1"/>
    </xf>
    <xf numFmtId="166" fontId="40" fillId="0" borderId="0" xfId="0" applyNumberFormat="1" applyFont="1" applyAlignment="1">
      <alignment vertical="center" wrapText="1"/>
    </xf>
    <xf numFmtId="0" fontId="8" fillId="0" borderId="3" xfId="0" applyFont="1" applyBorder="1" applyAlignment="1">
      <alignment vertical="center" wrapText="1"/>
    </xf>
    <xf numFmtId="167" fontId="9" fillId="0" borderId="3" xfId="0" applyNumberFormat="1" applyFont="1" applyBorder="1" applyAlignment="1">
      <alignment horizontal="right" vertical="center"/>
    </xf>
    <xf numFmtId="0" fontId="9" fillId="0" borderId="7" xfId="0" applyFont="1" applyBorder="1"/>
    <xf numFmtId="0" fontId="12" fillId="0" borderId="7" xfId="0" applyFont="1" applyBorder="1"/>
    <xf numFmtId="0" fontId="40" fillId="0" borderId="0" xfId="0" applyFont="1"/>
    <xf numFmtId="167" fontId="9" fillId="0" borderId="2" xfId="7" applyNumberFormat="1" applyFont="1" applyFill="1" applyBorder="1"/>
    <xf numFmtId="0" fontId="49" fillId="0" borderId="0" xfId="0" applyFont="1"/>
    <xf numFmtId="0" fontId="8" fillId="0" borderId="1" xfId="0" applyFont="1" applyBorder="1" applyAlignment="1">
      <alignment horizontal="center" vertical="center" wrapText="1"/>
    </xf>
    <xf numFmtId="168" fontId="0" fillId="0" borderId="0" xfId="0" applyNumberFormat="1"/>
    <xf numFmtId="167" fontId="0" fillId="0" borderId="0" xfId="0" applyNumberFormat="1"/>
    <xf numFmtId="167" fontId="12" fillId="0" borderId="1" xfId="7" applyNumberFormat="1" applyFont="1" applyBorder="1"/>
    <xf numFmtId="0" fontId="53" fillId="0" borderId="0" xfId="1" applyFont="1"/>
    <xf numFmtId="0" fontId="47" fillId="0" borderId="0" xfId="0" applyFont="1" applyAlignment="1">
      <alignment vertical="center"/>
    </xf>
    <xf numFmtId="0" fontId="45" fillId="0" borderId="0" xfId="0" applyFont="1" applyAlignment="1">
      <alignment vertical="center"/>
    </xf>
    <xf numFmtId="0" fontId="46" fillId="0" borderId="0" xfId="0" applyFont="1"/>
    <xf numFmtId="0" fontId="2" fillId="0" borderId="0" xfId="1" applyFill="1"/>
    <xf numFmtId="166" fontId="10" fillId="0" borderId="0" xfId="0" applyNumberFormat="1" applyFont="1" applyAlignment="1">
      <alignment horizontal="right" vertical="center"/>
    </xf>
    <xf numFmtId="0" fontId="7" fillId="0" borderId="0" xfId="0" applyFont="1" applyAlignment="1">
      <alignment vertical="center"/>
    </xf>
    <xf numFmtId="0" fontId="41" fillId="0" borderId="2" xfId="0" applyFont="1" applyBorder="1" applyAlignment="1">
      <alignment vertical="center" wrapText="1"/>
    </xf>
    <xf numFmtId="166" fontId="40" fillId="0" borderId="0" xfId="0" applyNumberFormat="1" applyFont="1" applyAlignment="1">
      <alignment horizontal="right" vertical="center"/>
    </xf>
    <xf numFmtId="9" fontId="0" fillId="0" borderId="0" xfId="7" applyFont="1" applyFill="1"/>
    <xf numFmtId="1" fontId="13" fillId="0" borderId="0" xfId="0" applyNumberFormat="1" applyFont="1" applyAlignment="1">
      <alignment horizontal="left" vertical="center"/>
    </xf>
    <xf numFmtId="0" fontId="9" fillId="0" borderId="0" xfId="0" applyFont="1" applyAlignment="1">
      <alignment horizontal="left" vertical="center"/>
    </xf>
    <xf numFmtId="0" fontId="13" fillId="0" borderId="0" xfId="0" applyFont="1" applyAlignment="1">
      <alignment wrapText="1"/>
    </xf>
    <xf numFmtId="0" fontId="11" fillId="0" borderId="0" xfId="0" applyFont="1" applyAlignment="1">
      <alignment vertical="center" wrapText="1"/>
    </xf>
    <xf numFmtId="0" fontId="8" fillId="0" borderId="1" xfId="0" applyFont="1" applyBorder="1" applyAlignment="1">
      <alignment wrapText="1"/>
    </xf>
    <xf numFmtId="0" fontId="8" fillId="0" borderId="2" xfId="0" applyFont="1" applyBorder="1" applyAlignment="1">
      <alignment wrapText="1"/>
    </xf>
    <xf numFmtId="169" fontId="10" fillId="0" borderId="0" xfId="0" applyNumberFormat="1" applyFont="1" applyAlignment="1">
      <alignment horizontal="right" vertical="center"/>
    </xf>
    <xf numFmtId="0" fontId="14" fillId="0" borderId="2" xfId="0" applyFont="1" applyBorder="1" applyAlignment="1">
      <alignment vertical="center"/>
    </xf>
    <xf numFmtId="10" fontId="0" fillId="0" borderId="0" xfId="0" applyNumberFormat="1"/>
    <xf numFmtId="0" fontId="4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vertical="center"/>
    </xf>
    <xf numFmtId="0" fontId="27" fillId="0" borderId="0" xfId="0" applyFont="1"/>
    <xf numFmtId="0" fontId="42" fillId="0" borderId="0" xfId="0" applyFont="1"/>
    <xf numFmtId="0" fontId="0" fillId="0" borderId="0" xfId="0" applyAlignment="1">
      <alignment wrapText="1"/>
    </xf>
    <xf numFmtId="0" fontId="34" fillId="0" borderId="0" xfId="0" applyFont="1" applyAlignment="1">
      <alignment vertical="center"/>
    </xf>
    <xf numFmtId="170" fontId="0" fillId="0" borderId="0" xfId="0" applyNumberFormat="1"/>
    <xf numFmtId="0" fontId="8" fillId="0" borderId="7" xfId="0" applyFont="1" applyBorder="1" applyAlignment="1">
      <alignment vertical="center" wrapText="1"/>
    </xf>
    <xf numFmtId="0" fontId="41" fillId="0" borderId="7" xfId="0" applyFont="1" applyBorder="1" applyAlignment="1">
      <alignment vertical="center" wrapText="1"/>
    </xf>
    <xf numFmtId="0" fontId="8" fillId="0" borderId="7" xfId="0" applyFont="1" applyBorder="1" applyAlignment="1">
      <alignment wrapText="1"/>
    </xf>
    <xf numFmtId="0" fontId="41" fillId="0" borderId="0" xfId="0" applyFont="1" applyAlignment="1">
      <alignment horizontal="left" vertical="center"/>
    </xf>
    <xf numFmtId="165" fontId="27" fillId="0" borderId="0" xfId="4" applyFont="1" applyFill="1" applyBorder="1" applyAlignment="1" applyProtection="1">
      <alignment vertical="center"/>
      <protection locked="0"/>
    </xf>
    <xf numFmtId="0" fontId="49" fillId="0" borderId="0" xfId="0" applyFont="1" applyAlignment="1">
      <alignment wrapText="1"/>
    </xf>
    <xf numFmtId="0" fontId="41" fillId="0" borderId="1" xfId="0" applyFont="1" applyBorder="1" applyAlignment="1">
      <alignment vertical="center" wrapText="1"/>
    </xf>
    <xf numFmtId="0" fontId="41" fillId="0" borderId="3" xfId="0" applyFont="1" applyBorder="1" applyAlignment="1">
      <alignment vertical="center"/>
    </xf>
    <xf numFmtId="0" fontId="40" fillId="0" borderId="3" xfId="0" applyFont="1" applyBorder="1" applyAlignment="1">
      <alignment vertical="center" wrapText="1"/>
    </xf>
    <xf numFmtId="0" fontId="49" fillId="0" borderId="2" xfId="0" applyFont="1" applyBorder="1"/>
    <xf numFmtId="0" fontId="40" fillId="0" borderId="3" xfId="0" applyFont="1" applyBorder="1" applyAlignment="1">
      <alignment horizontal="right" vertical="center"/>
    </xf>
    <xf numFmtId="167" fontId="40" fillId="0" borderId="3" xfId="0" applyNumberFormat="1" applyFont="1" applyBorder="1" applyAlignment="1">
      <alignment horizontal="right" vertical="center"/>
    </xf>
    <xf numFmtId="0" fontId="56" fillId="0" borderId="0" xfId="0" applyFont="1"/>
    <xf numFmtId="0" fontId="57" fillId="0" borderId="0" xfId="0" applyFont="1"/>
    <xf numFmtId="0" fontId="36" fillId="0" borderId="0" xfId="1" applyFont="1" applyFill="1"/>
    <xf numFmtId="3" fontId="10" fillId="3" borderId="0" xfId="0" applyNumberFormat="1" applyFont="1" applyFill="1" applyAlignment="1">
      <alignment horizontal="right" vertical="center"/>
    </xf>
    <xf numFmtId="3" fontId="39" fillId="3" borderId="6" xfId="0" applyNumberFormat="1" applyFont="1" applyFill="1" applyBorder="1" applyAlignment="1">
      <alignment horizontal="right" vertical="center"/>
    </xf>
    <xf numFmtId="0" fontId="59" fillId="8" borderId="0" xfId="0" applyFont="1" applyFill="1" applyAlignment="1">
      <alignment wrapText="1"/>
    </xf>
    <xf numFmtId="0" fontId="13" fillId="7" borderId="0" xfId="0" applyFont="1" applyFill="1" applyAlignment="1">
      <alignment horizontal="left" vertical="center"/>
    </xf>
    <xf numFmtId="3" fontId="39" fillId="3" borderId="0" xfId="0" applyNumberFormat="1" applyFont="1" applyFill="1" applyAlignment="1">
      <alignment horizontal="right" vertical="center"/>
    </xf>
    <xf numFmtId="0" fontId="60" fillId="0" borderId="0" xfId="0" applyFont="1"/>
    <xf numFmtId="0" fontId="58" fillId="0" borderId="0" xfId="0" applyFont="1"/>
    <xf numFmtId="0" fontId="10" fillId="0" borderId="0" xfId="0" applyFont="1" applyAlignment="1">
      <alignment horizontal="right" vertical="center" wrapText="1"/>
    </xf>
    <xf numFmtId="10" fontId="8" fillId="0" borderId="7" xfId="0" applyNumberFormat="1" applyFont="1" applyBorder="1"/>
    <xf numFmtId="0" fontId="27" fillId="0" borderId="0" xfId="0" applyFont="1" applyAlignment="1">
      <alignment horizontal="left" wrapText="1"/>
    </xf>
    <xf numFmtId="3" fontId="40" fillId="0" borderId="0" xfId="15" applyFont="1" applyFill="1" applyBorder="1"/>
    <xf numFmtId="0" fontId="41" fillId="0" borderId="6" xfId="0" applyFont="1" applyBorder="1" applyAlignment="1">
      <alignment horizontal="left" vertical="center"/>
    </xf>
    <xf numFmtId="3" fontId="40" fillId="0" borderId="6" xfId="15" applyFont="1" applyFill="1" applyBorder="1"/>
    <xf numFmtId="166" fontId="40" fillId="0" borderId="6" xfId="0" applyNumberFormat="1" applyFont="1" applyBorder="1" applyAlignment="1">
      <alignment horizontal="right" vertical="center"/>
    </xf>
    <xf numFmtId="3" fontId="40" fillId="0" borderId="6" xfId="0" applyNumberFormat="1" applyFont="1" applyBorder="1" applyAlignment="1">
      <alignment horizontal="right" vertical="center"/>
    </xf>
    <xf numFmtId="0" fontId="41" fillId="0" borderId="6" xfId="0" applyFont="1" applyBorder="1" applyAlignment="1">
      <alignment vertical="center"/>
    </xf>
    <xf numFmtId="0" fontId="40" fillId="0" borderId="6" xfId="0" applyFont="1" applyBorder="1" applyAlignment="1">
      <alignment vertical="center" wrapText="1"/>
    </xf>
    <xf numFmtId="166" fontId="40" fillId="0" borderId="6" xfId="0" applyNumberFormat="1" applyFont="1" applyBorder="1" applyAlignment="1">
      <alignment vertical="center" wrapText="1"/>
    </xf>
    <xf numFmtId="0" fontId="12" fillId="0" borderId="6" xfId="0" applyFont="1" applyBorder="1" applyAlignment="1">
      <alignment horizontal="left" vertical="center"/>
    </xf>
    <xf numFmtId="3" fontId="40" fillId="6" borderId="0" xfId="15" applyFont="1" applyBorder="1"/>
    <xf numFmtId="167" fontId="40" fillId="0" borderId="0" xfId="7" applyNumberFormat="1" applyFont="1" applyBorder="1" applyAlignment="1">
      <alignment horizontal="right" vertical="center"/>
    </xf>
    <xf numFmtId="3" fontId="40" fillId="6" borderId="6" xfId="15" applyFont="1" applyBorder="1"/>
    <xf numFmtId="167" fontId="40" fillId="0" borderId="6" xfId="7" applyNumberFormat="1" applyFont="1" applyBorder="1" applyAlignment="1">
      <alignment horizontal="right" vertical="center"/>
    </xf>
    <xf numFmtId="0" fontId="8" fillId="0" borderId="6" xfId="0" applyFont="1" applyBorder="1" applyAlignment="1">
      <alignment vertical="center"/>
    </xf>
    <xf numFmtId="0" fontId="40" fillId="0" borderId="6" xfId="0" applyFont="1" applyBorder="1" applyAlignment="1">
      <alignment horizontal="right" vertical="center"/>
    </xf>
    <xf numFmtId="167" fontId="40" fillId="0" borderId="6" xfId="0" applyNumberFormat="1" applyFont="1" applyBorder="1" applyAlignment="1">
      <alignment horizontal="right" vertical="center"/>
    </xf>
    <xf numFmtId="167" fontId="9" fillId="0" borderId="6" xfId="0" applyNumberFormat="1" applyFont="1" applyBorder="1" applyAlignment="1">
      <alignment horizontal="right" vertical="center"/>
    </xf>
    <xf numFmtId="3" fontId="40" fillId="0" borderId="0" xfId="15" applyFont="1" applyFill="1" applyBorder="1" applyAlignment="1">
      <alignment horizontal="right"/>
    </xf>
    <xf numFmtId="3" fontId="40" fillId="0" borderId="6" xfId="15" applyFont="1" applyFill="1" applyBorder="1" applyAlignment="1">
      <alignment horizontal="right"/>
    </xf>
    <xf numFmtId="0" fontId="10" fillId="0" borderId="6" xfId="0" applyFont="1" applyBorder="1" applyAlignment="1">
      <alignment horizontal="right" vertical="center"/>
    </xf>
    <xf numFmtId="0" fontId="40" fillId="0" borderId="0" xfId="0" applyFont="1" applyAlignment="1">
      <alignment vertical="center"/>
    </xf>
    <xf numFmtId="167" fontId="40" fillId="0" borderId="0" xfId="7" applyNumberFormat="1" applyFont="1" applyFill="1" applyBorder="1" applyAlignment="1">
      <alignment horizontal="right" vertical="center"/>
    </xf>
    <xf numFmtId="0" fontId="40" fillId="0" borderId="6" xfId="0" applyFont="1" applyBorder="1" applyAlignment="1">
      <alignment vertical="center"/>
    </xf>
    <xf numFmtId="167" fontId="40" fillId="0" borderId="6" xfId="7" applyNumberFormat="1" applyFont="1" applyFill="1" applyBorder="1" applyAlignment="1">
      <alignment horizontal="right" vertical="center"/>
    </xf>
    <xf numFmtId="168" fontId="40" fillId="0" borderId="0" xfId="6" applyNumberFormat="1" applyFont="1" applyFill="1" applyBorder="1" applyAlignment="1">
      <alignment horizontal="right" vertical="center"/>
    </xf>
    <xf numFmtId="168" fontId="40" fillId="0" borderId="6" xfId="6" applyNumberFormat="1" applyFont="1" applyFill="1" applyBorder="1" applyAlignment="1">
      <alignment horizontal="right" vertical="center"/>
    </xf>
    <xf numFmtId="3" fontId="40" fillId="0" borderId="6" xfId="0" applyNumberFormat="1" applyFont="1" applyBorder="1" applyAlignment="1">
      <alignment horizontal="right"/>
    </xf>
    <xf numFmtId="168" fontId="40" fillId="0" borderId="0" xfId="6" applyNumberFormat="1" applyFont="1" applyFill="1" applyAlignment="1">
      <alignment horizontal="right" vertical="center"/>
    </xf>
    <xf numFmtId="168" fontId="40" fillId="0" borderId="0" xfId="6" applyNumberFormat="1" applyFont="1" applyFill="1" applyAlignment="1">
      <alignment vertical="center"/>
    </xf>
    <xf numFmtId="168" fontId="40" fillId="0" borderId="0" xfId="6" applyNumberFormat="1" applyFont="1" applyFill="1" applyBorder="1" applyAlignment="1">
      <alignment vertical="center"/>
    </xf>
    <xf numFmtId="168" fontId="40" fillId="0" borderId="6" xfId="6" applyNumberFormat="1" applyFont="1" applyFill="1" applyBorder="1" applyAlignment="1">
      <alignment vertical="center"/>
    </xf>
    <xf numFmtId="0" fontId="41" fillId="0" borderId="7" xfId="0" applyFont="1" applyBorder="1"/>
    <xf numFmtId="167" fontId="40" fillId="0" borderId="2" xfId="7" applyNumberFormat="1" applyFont="1" applyFill="1" applyBorder="1"/>
    <xf numFmtId="0" fontId="40" fillId="0" borderId="9" xfId="0" applyFont="1" applyBorder="1"/>
    <xf numFmtId="9" fontId="40" fillId="0" borderId="2" xfId="0" applyNumberFormat="1" applyFont="1" applyBorder="1"/>
    <xf numFmtId="0" fontId="12" fillId="0" borderId="2" xfId="0" applyFont="1" applyBorder="1" applyAlignment="1">
      <alignment vertical="center" wrapText="1"/>
    </xf>
    <xf numFmtId="167" fontId="9" fillId="0" borderId="2" xfId="0" applyNumberFormat="1" applyFont="1" applyBorder="1" applyAlignment="1">
      <alignment horizontal="right" vertical="center"/>
    </xf>
    <xf numFmtId="0" fontId="9" fillId="0" borderId="2" xfId="0" applyFont="1" applyBorder="1" applyAlignment="1">
      <alignment horizontal="right" vertical="center"/>
    </xf>
    <xf numFmtId="166" fontId="9" fillId="0" borderId="2" xfId="0" applyNumberFormat="1" applyFont="1" applyBorder="1" applyAlignment="1">
      <alignment horizontal="right" vertical="center"/>
    </xf>
    <xf numFmtId="0" fontId="8" fillId="0" borderId="6" xfId="0" applyFont="1" applyBorder="1" applyAlignment="1">
      <alignment horizontal="left" vertical="center"/>
    </xf>
    <xf numFmtId="0" fontId="6" fillId="0" borderId="0" xfId="0" applyFont="1" applyAlignment="1">
      <alignment horizontal="left" vertical="center" wrapText="1"/>
    </xf>
    <xf numFmtId="3" fontId="10" fillId="0" borderId="6" xfId="0" applyNumberFormat="1" applyFont="1" applyBorder="1" applyAlignment="1">
      <alignment horizontal="right" vertical="center"/>
    </xf>
    <xf numFmtId="166" fontId="10" fillId="0" borderId="6" xfId="0" applyNumberFormat="1" applyFont="1" applyBorder="1" applyAlignment="1">
      <alignment horizontal="right" vertical="center"/>
    </xf>
    <xf numFmtId="0" fontId="6" fillId="0" borderId="0" xfId="0" applyFont="1" applyAlignment="1">
      <alignment horizontal="left" vertical="center"/>
    </xf>
    <xf numFmtId="0" fontId="27" fillId="0" borderId="0" xfId="0" applyFont="1" applyAlignment="1">
      <alignment horizontal="left"/>
    </xf>
    <xf numFmtId="0" fontId="55" fillId="2" borderId="0" xfId="0" applyFont="1" applyFill="1" applyAlignment="1"/>
    <xf numFmtId="0" fontId="27" fillId="2" borderId="0" xfId="0" applyFont="1" applyFill="1" applyAlignment="1">
      <alignment horizontal="left"/>
    </xf>
    <xf numFmtId="0" fontId="27" fillId="0" borderId="0" xfId="0" applyFont="1" applyAlignment="1">
      <alignment horizontal="left" vertical="top" wrapText="1"/>
    </xf>
    <xf numFmtId="0" fontId="27" fillId="8" borderId="0" xfId="0" applyFont="1" applyFill="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wrapText="1"/>
    </xf>
    <xf numFmtId="0" fontId="12" fillId="0" borderId="7" xfId="0" applyFont="1" applyBorder="1" applyAlignment="1">
      <alignment horizontal="left" vertical="center" wrapText="1"/>
    </xf>
    <xf numFmtId="0" fontId="61" fillId="9" borderId="0" xfId="0" applyFont="1" applyFill="1" applyAlignment="1">
      <alignment horizontal="center"/>
    </xf>
    <xf numFmtId="0" fontId="0" fillId="0" borderId="0" xfId="0" applyFill="1"/>
  </cellXfs>
  <cellStyles count="20">
    <cellStyle name="Calculation 2" xfId="13" xr:uid="{451198F1-B719-4D2B-AAAA-9A200910CCAF}"/>
    <cellStyle name="Comma" xfId="6" builtinId="3"/>
    <cellStyle name="Comma 2" xfId="18" xr:uid="{4114B37F-0220-44CB-BF27-EA561BD3F736}"/>
    <cellStyle name="CSA Table Style" xfId="15" xr:uid="{4A878E50-86A5-4B28-8ACD-380530740AE3}"/>
    <cellStyle name="CSA Table Title" xfId="16" xr:uid="{F7CA8F10-7EDB-467C-87DE-FC8EDF9C36CB}"/>
    <cellStyle name="Hyperlink" xfId="1" builtinId="8"/>
    <cellStyle name="Hyperlink 2" xfId="14" xr:uid="{2A5592F7-FDDD-4DFD-B3E3-4C26A24A2A4A}"/>
    <cellStyle name="Input 2" xfId="3" xr:uid="{00000000-0005-0000-0000-000002000000}"/>
    <cellStyle name="Normal" xfId="0" builtinId="0"/>
    <cellStyle name="Normal 10" xfId="2" xr:uid="{173EA90F-D287-4441-8349-EDA1E3BCA25B}"/>
    <cellStyle name="Normal 16" xfId="10" xr:uid="{3AE82074-4B9A-4E98-A5B1-938152CE9A79}"/>
    <cellStyle name="Normal 2" xfId="11" xr:uid="{846192B9-C65B-4965-A3EB-932B472EEC3C}"/>
    <cellStyle name="Normal 2 2 2" xfId="5" xr:uid="{3191F51E-3E26-48E0-ABF5-F03BC00E61FF}"/>
    <cellStyle name="Normal 2 3" xfId="8" xr:uid="{9FF72256-BF72-406E-AB5F-9FFBA4858FB3}"/>
    <cellStyle name="Normal 3" xfId="9" xr:uid="{CE765D4E-3AEB-4DEC-ABCE-9B95728DC2DA}"/>
    <cellStyle name="Note 2" xfId="4" xr:uid="{00000000-0005-0000-0000-000006000000}"/>
    <cellStyle name="Note 2 2 2 2 2" xfId="19" xr:uid="{3FFEE9F3-C3DA-4916-9FD6-F0C5742D7855}"/>
    <cellStyle name="Percent" xfId="7" builtinId="5"/>
    <cellStyle name="Percent 2" xfId="17" xr:uid="{94442DAB-5B86-438B-9594-5F946B6871DC}"/>
    <cellStyle name="Percent 3" xfId="12" xr:uid="{D5A5940E-15D5-42B0-988D-DC7DF81AA5CC}"/>
  </cellStyles>
  <dxfs count="34">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
      <fill>
        <patternFill>
          <bgColor rgb="FFCC99FF"/>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B31"/>
  <sheetViews>
    <sheetView showGridLines="0" tabSelected="1" zoomScaleNormal="100" zoomScaleSheetLayoutView="115" workbookViewId="0">
      <selection activeCell="B26" sqref="B26"/>
    </sheetView>
  </sheetViews>
  <sheetFormatPr defaultColWidth="9.1796875" defaultRowHeight="14.5" x14ac:dyDescent="0.35"/>
  <cols>
    <col min="1" max="1" width="15.7265625" customWidth="1"/>
    <col min="2" max="2" width="123.453125" customWidth="1"/>
  </cols>
  <sheetData>
    <row r="1" spans="1:2" ht="21" x14ac:dyDescent="0.5">
      <c r="A1" s="1" t="s">
        <v>0</v>
      </c>
    </row>
    <row r="2" spans="1:2" ht="27.75" customHeight="1" x14ac:dyDescent="0.35">
      <c r="A2" s="2"/>
    </row>
    <row r="3" spans="1:2" ht="17.5" x14ac:dyDescent="0.35">
      <c r="A3" s="52" t="s">
        <v>1</v>
      </c>
      <c r="B3" s="53"/>
    </row>
    <row r="4" spans="1:2" s="57" customFormat="1" ht="15.5" x14ac:dyDescent="0.35">
      <c r="A4" s="58" t="s">
        <v>2</v>
      </c>
      <c r="B4" s="59"/>
    </row>
    <row r="5" spans="1:2" x14ac:dyDescent="0.35">
      <c r="A5" s="55" t="s">
        <v>3</v>
      </c>
      <c r="B5" s="53" t="s">
        <v>4</v>
      </c>
    </row>
    <row r="6" spans="1:2" x14ac:dyDescent="0.35">
      <c r="A6" s="55" t="s">
        <v>5</v>
      </c>
      <c r="B6" s="53" t="s">
        <v>6</v>
      </c>
    </row>
    <row r="7" spans="1:2" x14ac:dyDescent="0.35">
      <c r="A7" s="55" t="s">
        <v>7</v>
      </c>
      <c r="B7" s="53" t="s">
        <v>8</v>
      </c>
    </row>
    <row r="8" spans="1:2" x14ac:dyDescent="0.35">
      <c r="A8" s="55" t="s">
        <v>9</v>
      </c>
      <c r="B8" s="53" t="s">
        <v>10</v>
      </c>
    </row>
    <row r="9" spans="1:2" s="57" customFormat="1" ht="15.5" x14ac:dyDescent="0.35">
      <c r="A9" s="58" t="s">
        <v>11</v>
      </c>
      <c r="B9" s="59"/>
    </row>
    <row r="10" spans="1:2" x14ac:dyDescent="0.35">
      <c r="A10" s="55" t="s">
        <v>12</v>
      </c>
      <c r="B10" s="53" t="s">
        <v>13</v>
      </c>
    </row>
    <row r="11" spans="1:2" x14ac:dyDescent="0.35">
      <c r="A11" s="55" t="s">
        <v>14</v>
      </c>
      <c r="B11" s="53" t="s">
        <v>15</v>
      </c>
    </row>
    <row r="12" spans="1:2" x14ac:dyDescent="0.35">
      <c r="A12" s="55" t="s">
        <v>16</v>
      </c>
      <c r="B12" s="53" t="s">
        <v>17</v>
      </c>
    </row>
    <row r="13" spans="1:2" x14ac:dyDescent="0.35">
      <c r="A13" s="55" t="s">
        <v>18</v>
      </c>
      <c r="B13" s="53" t="s">
        <v>19</v>
      </c>
    </row>
    <row r="14" spans="1:2" s="57" customFormat="1" ht="15.5" x14ac:dyDescent="0.35">
      <c r="A14" s="58" t="s">
        <v>20</v>
      </c>
      <c r="B14" s="59"/>
    </row>
    <row r="15" spans="1:2" x14ac:dyDescent="0.35">
      <c r="A15" s="55" t="s">
        <v>21</v>
      </c>
      <c r="B15" s="53" t="s">
        <v>22</v>
      </c>
    </row>
    <row r="16" spans="1:2" x14ac:dyDescent="0.35">
      <c r="A16" s="55" t="s">
        <v>23</v>
      </c>
      <c r="B16" s="53" t="s">
        <v>24</v>
      </c>
    </row>
    <row r="17" spans="1:2" x14ac:dyDescent="0.35">
      <c r="A17" s="55" t="s">
        <v>25</v>
      </c>
      <c r="B17" s="53" t="s">
        <v>26</v>
      </c>
    </row>
    <row r="18" spans="1:2" x14ac:dyDescent="0.35">
      <c r="A18" s="55" t="s">
        <v>27</v>
      </c>
      <c r="B18" s="53" t="s">
        <v>28</v>
      </c>
    </row>
    <row r="19" spans="1:2" x14ac:dyDescent="0.35">
      <c r="A19" s="56"/>
      <c r="B19" s="53"/>
    </row>
    <row r="20" spans="1:2" ht="17.5" x14ac:dyDescent="0.35">
      <c r="A20" s="52" t="s">
        <v>29</v>
      </c>
      <c r="B20" s="53"/>
    </row>
    <row r="21" spans="1:2" s="57" customFormat="1" ht="15.5" x14ac:dyDescent="0.35">
      <c r="A21" s="58" t="s">
        <v>30</v>
      </c>
      <c r="B21" s="59"/>
    </row>
    <row r="22" spans="1:2" x14ac:dyDescent="0.35">
      <c r="A22" s="55" t="s">
        <v>31</v>
      </c>
      <c r="B22" s="53" t="s">
        <v>32</v>
      </c>
    </row>
    <row r="23" spans="1:2" ht="15" customHeight="1" x14ac:dyDescent="0.35">
      <c r="A23" s="55" t="s">
        <v>33</v>
      </c>
      <c r="B23" s="53" t="s">
        <v>34</v>
      </c>
    </row>
    <row r="24" spans="1:2" s="71" customFormat="1" x14ac:dyDescent="0.35">
      <c r="A24" s="142" t="s">
        <v>35</v>
      </c>
      <c r="B24" s="54" t="s">
        <v>36</v>
      </c>
    </row>
    <row r="25" spans="1:2" x14ac:dyDescent="0.35">
      <c r="A25" s="54"/>
      <c r="B25" s="53"/>
    </row>
    <row r="26" spans="1:2" ht="17.5" x14ac:dyDescent="0.35">
      <c r="A26" s="52" t="s">
        <v>37</v>
      </c>
      <c r="B26" s="53"/>
    </row>
    <row r="27" spans="1:2" s="57" customFormat="1" ht="15.5" x14ac:dyDescent="0.35">
      <c r="A27" s="58" t="s">
        <v>38</v>
      </c>
      <c r="B27" s="59"/>
    </row>
    <row r="28" spans="1:2" x14ac:dyDescent="0.35">
      <c r="A28" s="55" t="s">
        <v>39</v>
      </c>
      <c r="B28" s="53" t="s">
        <v>40</v>
      </c>
    </row>
    <row r="29" spans="1:2" x14ac:dyDescent="0.35">
      <c r="A29" s="55" t="s">
        <v>41</v>
      </c>
      <c r="B29" s="53" t="s">
        <v>42</v>
      </c>
    </row>
    <row r="30" spans="1:2" x14ac:dyDescent="0.35">
      <c r="A30" s="55" t="s">
        <v>43</v>
      </c>
      <c r="B30" s="53" t="s">
        <v>44</v>
      </c>
    </row>
    <row r="31" spans="1:2" x14ac:dyDescent="0.35">
      <c r="A31" s="55" t="s">
        <v>45</v>
      </c>
      <c r="B31" s="53" t="s">
        <v>46</v>
      </c>
    </row>
  </sheetData>
  <hyperlinks>
    <hyperlink ref="A5" location="'15.1.1'!A1" display="Measure 15.1.1" xr:uid="{EB3F26A7-E6A5-42AF-9312-3E9F9950344A}"/>
    <hyperlink ref="A6" location="'15.1.2'!A1" display="Measure 15.1.2" xr:uid="{914CA7AF-1F58-4EF2-928A-15FED86783C3}"/>
    <hyperlink ref="A7" location="'15.1.3'!A1" display="Measure 15.1.3" xr:uid="{E1F301C2-C4EA-4F77-B7BB-0BBC0C9EF671}"/>
    <hyperlink ref="A8" location="'15.1.4'!A1" display="Measure 15.1.4" xr:uid="{926F4935-AC09-47A4-8FA2-4DD8505EEBB2}"/>
    <hyperlink ref="A10" location="'15.2.1'!A1" display="Measure 15.2.1" xr:uid="{D58EA44E-0A5F-4FD0-9773-78B30B1EB007}"/>
    <hyperlink ref="A11" location="'15.2.2'!A1" display="Measure 15.2.2" xr:uid="{A2BA4377-8B3A-4093-9326-072C899DB5C2}"/>
    <hyperlink ref="A12" location="'15.2.3'!A1" display="Measure 15.2.3" xr:uid="{4D5DFD10-FFC3-491F-8817-78F6D9ED6BD8}"/>
    <hyperlink ref="A13" location="'15.2.4'!A1" display="Measure 15.2.4" xr:uid="{17EBA0FC-33D1-4123-992E-C8A1139E499C}"/>
    <hyperlink ref="A15" location="'15.3.1'!A1" display="Measure 15.3.1" xr:uid="{392820E1-45EB-4B88-8272-83C00092BD98}"/>
    <hyperlink ref="A16" location="'15.3.2'!A1" display="Measure 15.3.2" xr:uid="{3E907F2A-8BED-4A46-B8A9-B960144688C6}"/>
    <hyperlink ref="A17" location="'15.3.3'!A1" display="Measure 15.3.3" xr:uid="{C9B356E6-D851-4D1E-B6A1-0D701B6DEC81}"/>
    <hyperlink ref="A18" location="'15.3.4'!A1" display="Measure 15.3.4" xr:uid="{FF97B3CB-2E88-4FE0-8400-84DB0CBF5578}"/>
    <hyperlink ref="A22" location="'16.1.1'!A1" display="Measure 16.1.1" xr:uid="{720E94BB-07E5-4278-909A-31EFD1E9945C}"/>
    <hyperlink ref="A23" location="'16.1.2'!A1" display="Measure 16.1.2" xr:uid="{F0F33564-E960-4422-9E05-B4781E30E1D0}"/>
    <hyperlink ref="A24" location="'16.1.3'!A1" display="Measure 16.1.3" xr:uid="{2FA12E5D-C1DD-4132-AB12-8C3A50B436AA}"/>
    <hyperlink ref="A28" location="'17.1.1'!A1" display="Measure 17.1.1" xr:uid="{3A8E5488-B0AB-4654-AFCE-4D9CE6A2EEDD}"/>
    <hyperlink ref="A29" location="'17.1.2'!A1" display="Measure 17.1.2" xr:uid="{FA3CBE14-28BD-4788-9B48-2E270B43F5FC}"/>
    <hyperlink ref="A30" location="'17.1.3'!A1" display="Measure 17.1.3" xr:uid="{C154B387-12C6-44E6-961C-15D6B0430E88}"/>
    <hyperlink ref="A31" location="'17.1.4'!A1" display="Measure 17.1.4" xr:uid="{E48333B4-FCBF-43BD-B07D-1F4E84486CDC}"/>
  </hyperlinks>
  <pageMargins left="0.7" right="0.7" top="0.75" bottom="0.75" header="0.3" footer="0.3"/>
  <pageSetup paperSize="9" scale="68"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P1048548"/>
  <sheetViews>
    <sheetView showGridLines="0" zoomScaleNormal="100" zoomScaleSheetLayoutView="160" workbookViewId="0">
      <selection activeCell="E20" sqref="E20"/>
    </sheetView>
  </sheetViews>
  <sheetFormatPr defaultColWidth="9.1796875" defaultRowHeight="14.5" x14ac:dyDescent="0.35"/>
  <cols>
    <col min="4" max="4" width="13.54296875" customWidth="1"/>
    <col min="5" max="8" width="14.81640625" customWidth="1"/>
    <col min="9" max="10" width="13.453125" customWidth="1"/>
    <col min="11" max="11" width="11.1796875" customWidth="1"/>
    <col min="13" max="14" width="17.54296875" customWidth="1"/>
    <col min="16" max="16" width="10.81640625" customWidth="1"/>
  </cols>
  <sheetData>
    <row r="1" spans="1:16" ht="15" thickBot="1" x14ac:dyDescent="0.4">
      <c r="A1" s="3" t="s">
        <v>47</v>
      </c>
      <c r="B1" s="9" t="s">
        <v>183</v>
      </c>
      <c r="D1" s="40"/>
      <c r="E1" s="40"/>
      <c r="F1" s="40"/>
      <c r="G1" s="40"/>
      <c r="H1" s="40"/>
      <c r="I1" s="40"/>
      <c r="J1" s="40"/>
    </row>
    <row r="2" spans="1:16" ht="23.5" thickBot="1" x14ac:dyDescent="0.4">
      <c r="B2" s="97" t="s">
        <v>49</v>
      </c>
      <c r="C2" s="97" t="s">
        <v>50</v>
      </c>
      <c r="D2" s="97" t="s">
        <v>51</v>
      </c>
      <c r="E2" s="120" t="s">
        <v>151</v>
      </c>
      <c r="F2" s="121" t="s">
        <v>184</v>
      </c>
      <c r="G2" s="121" t="s">
        <v>153</v>
      </c>
      <c r="H2" s="97" t="s">
        <v>56</v>
      </c>
      <c r="P2" s="62"/>
    </row>
    <row r="3" spans="1:16" x14ac:dyDescent="0.35">
      <c r="B3" s="131" t="s">
        <v>59</v>
      </c>
      <c r="C3" s="153">
        <v>1355</v>
      </c>
      <c r="D3" s="153">
        <v>33859</v>
      </c>
      <c r="E3" s="109">
        <v>1006.4621555373989</v>
      </c>
      <c r="F3" s="109">
        <v>175.14021717821433</v>
      </c>
      <c r="G3" s="109">
        <v>831.32193835918451</v>
      </c>
      <c r="H3" s="109">
        <v>5.7466078993910976</v>
      </c>
    </row>
    <row r="4" spans="1:16" x14ac:dyDescent="0.35">
      <c r="B4" s="131" t="s">
        <v>60</v>
      </c>
      <c r="C4" s="153">
        <v>1403</v>
      </c>
      <c r="D4" s="153">
        <v>38002</v>
      </c>
      <c r="E4" s="109">
        <v>1010.879746379422</v>
      </c>
      <c r="F4" s="109">
        <v>191.98378529663472</v>
      </c>
      <c r="G4" s="109">
        <v>818.89596108278738</v>
      </c>
      <c r="H4" s="109">
        <v>5.2654433540702863</v>
      </c>
    </row>
    <row r="5" spans="1:16" x14ac:dyDescent="0.35">
      <c r="B5" s="131" t="s">
        <v>61</v>
      </c>
      <c r="C5" s="153">
        <v>1697</v>
      </c>
      <c r="D5" s="153">
        <v>44722</v>
      </c>
      <c r="E5" s="109">
        <v>1187.0453273642977</v>
      </c>
      <c r="F5" s="109">
        <v>220.04375092869859</v>
      </c>
      <c r="G5" s="109">
        <v>967.00157643559908</v>
      </c>
      <c r="H5" s="109">
        <v>5.3945877688157546</v>
      </c>
    </row>
    <row r="6" spans="1:16" x14ac:dyDescent="0.35">
      <c r="B6" s="131" t="s">
        <v>62</v>
      </c>
      <c r="C6" s="153">
        <v>1816</v>
      </c>
      <c r="D6" s="153">
        <v>44672</v>
      </c>
      <c r="E6" s="109">
        <v>1232.2725113659496</v>
      </c>
      <c r="F6" s="109">
        <v>215.9538622926728</v>
      </c>
      <c r="G6" s="109">
        <v>1016.3186490732769</v>
      </c>
      <c r="H6" s="109">
        <v>5.7061841741728365</v>
      </c>
    </row>
    <row r="7" spans="1:16" x14ac:dyDescent="0.35">
      <c r="B7" s="131" t="s">
        <v>63</v>
      </c>
      <c r="C7" s="153">
        <v>1987</v>
      </c>
      <c r="D7" s="153">
        <v>46687</v>
      </c>
      <c r="E7" s="109">
        <v>1310.1674798892259</v>
      </c>
      <c r="F7" s="109">
        <v>222.50531635531078</v>
      </c>
      <c r="G7" s="109">
        <v>1087.6621635339152</v>
      </c>
      <c r="H7" s="109">
        <v>5.8882524757164285</v>
      </c>
    </row>
    <row r="8" spans="1:16" x14ac:dyDescent="0.35">
      <c r="B8" s="131" t="s">
        <v>64</v>
      </c>
      <c r="C8" s="153">
        <v>2074</v>
      </c>
      <c r="D8" s="153">
        <v>50816</v>
      </c>
      <c r="E8" s="109">
        <v>1336.9432089215497</v>
      </c>
      <c r="F8" s="109">
        <v>237.25250985945345</v>
      </c>
      <c r="G8" s="109">
        <v>1099.6906990620962</v>
      </c>
      <c r="H8" s="109">
        <v>5.6351067043022836</v>
      </c>
    </row>
    <row r="9" spans="1:16" x14ac:dyDescent="0.35">
      <c r="B9" s="131" t="s">
        <v>65</v>
      </c>
      <c r="C9" s="153">
        <v>2127</v>
      </c>
      <c r="D9" s="153">
        <v>51502</v>
      </c>
      <c r="E9" s="109">
        <v>1336.4750235626768</v>
      </c>
      <c r="F9" s="109">
        <v>235.27605946634154</v>
      </c>
      <c r="G9" s="109">
        <v>1101.1989640963352</v>
      </c>
      <c r="H9" s="109">
        <v>5.6804548095292811</v>
      </c>
    </row>
    <row r="10" spans="1:16" x14ac:dyDescent="0.35">
      <c r="B10" s="131" t="s">
        <v>66</v>
      </c>
      <c r="C10" s="153">
        <v>2278</v>
      </c>
      <c r="D10" s="153">
        <v>50918</v>
      </c>
      <c r="E10" s="109">
        <v>1400.5533353827238</v>
      </c>
      <c r="F10" s="109">
        <v>227.81735954141232</v>
      </c>
      <c r="G10" s="109">
        <v>1172.7359758413115</v>
      </c>
      <c r="H10" s="109">
        <v>6.1477024323431033</v>
      </c>
    </row>
    <row r="11" spans="1:16" x14ac:dyDescent="0.35">
      <c r="B11" s="131" t="s">
        <v>67</v>
      </c>
      <c r="C11" s="153">
        <v>2328</v>
      </c>
      <c r="D11" s="153">
        <v>50894</v>
      </c>
      <c r="E11" s="109">
        <v>1402.9167168856213</v>
      </c>
      <c r="F11" s="109">
        <v>222.90859494967103</v>
      </c>
      <c r="G11" s="109">
        <v>1180.0081219359504</v>
      </c>
      <c r="H11" s="109">
        <v>6.293686060882381</v>
      </c>
    </row>
    <row r="12" spans="1:16" x14ac:dyDescent="0.35">
      <c r="B12" s="131" t="s">
        <v>68</v>
      </c>
      <c r="C12" s="153">
        <v>2412</v>
      </c>
      <c r="D12" s="153">
        <v>51393</v>
      </c>
      <c r="E12" s="109">
        <v>1423.8488783943328</v>
      </c>
      <c r="F12" s="109">
        <v>219.70895286301803</v>
      </c>
      <c r="G12" s="109">
        <v>1204.1399255313147</v>
      </c>
      <c r="H12" s="109">
        <v>6.4806138295240983</v>
      </c>
    </row>
    <row r="13" spans="1:16" x14ac:dyDescent="0.35">
      <c r="B13" s="131" t="s">
        <v>69</v>
      </c>
      <c r="C13" s="153">
        <v>2520</v>
      </c>
      <c r="D13" s="153">
        <v>50994</v>
      </c>
      <c r="E13" s="109">
        <v>1433.4470989761091</v>
      </c>
      <c r="F13" s="109">
        <v>212.4870409323195</v>
      </c>
      <c r="G13" s="109">
        <v>1220.9600580437896</v>
      </c>
      <c r="H13" s="109">
        <v>6.7460448067168706</v>
      </c>
    </row>
    <row r="14" spans="1:16" x14ac:dyDescent="0.35">
      <c r="B14" s="131" t="s">
        <v>70</v>
      </c>
      <c r="C14" s="153">
        <v>2666</v>
      </c>
      <c r="D14" s="153">
        <v>52501</v>
      </c>
      <c r="E14" s="109">
        <v>1462.5850340136053</v>
      </c>
      <c r="F14" s="109">
        <v>213.49125149847671</v>
      </c>
      <c r="G14" s="109">
        <v>1249.0937825151286</v>
      </c>
      <c r="H14" s="109">
        <v>6.8507961040457017</v>
      </c>
    </row>
    <row r="15" spans="1:16" x14ac:dyDescent="0.35">
      <c r="B15" s="131" t="s">
        <v>71</v>
      </c>
      <c r="C15" s="153">
        <v>2720</v>
      </c>
      <c r="D15" s="153">
        <v>54055</v>
      </c>
      <c r="E15" s="109">
        <v>1439.3057466398559</v>
      </c>
      <c r="F15" s="109">
        <v>214.70512650940029</v>
      </c>
      <c r="G15" s="109">
        <v>1224.6006201304556</v>
      </c>
      <c r="H15" s="109">
        <v>6.70363940553995</v>
      </c>
    </row>
    <row r="16" spans="1:16" x14ac:dyDescent="0.35">
      <c r="B16" s="154" t="s">
        <v>72</v>
      </c>
      <c r="C16" s="155">
        <v>2859</v>
      </c>
      <c r="D16" s="155">
        <v>60736</v>
      </c>
      <c r="E16" s="156">
        <v>1456.147499236019</v>
      </c>
      <c r="F16" s="156">
        <v>237.41090152896589</v>
      </c>
      <c r="G16" s="156">
        <v>1218.7365977070531</v>
      </c>
      <c r="H16" s="156">
        <v>6.1334483372843698</v>
      </c>
    </row>
    <row r="17" spans="2:16" x14ac:dyDescent="0.35">
      <c r="B17" s="24" t="s">
        <v>154</v>
      </c>
    </row>
    <row r="18" spans="2:16" x14ac:dyDescent="0.35">
      <c r="B18" s="7" t="s">
        <v>74</v>
      </c>
    </row>
    <row r="19" spans="2:16" x14ac:dyDescent="0.35">
      <c r="B19" s="7" t="s">
        <v>75</v>
      </c>
      <c r="C19" s="113"/>
      <c r="D19" s="113"/>
      <c r="E19" s="113"/>
      <c r="F19" s="113"/>
      <c r="G19" s="113"/>
      <c r="H19" s="113"/>
      <c r="I19" s="113"/>
      <c r="J19" s="113"/>
      <c r="K19" s="113"/>
      <c r="L19" s="113"/>
      <c r="M19" s="113"/>
      <c r="N19" s="113"/>
      <c r="O19" s="113"/>
      <c r="P19" s="113"/>
    </row>
    <row r="21" spans="2:16" x14ac:dyDescent="0.35">
      <c r="B21" s="22"/>
    </row>
    <row r="22" spans="2:16" x14ac:dyDescent="0.35">
      <c r="B22" s="204"/>
      <c r="C22" s="204"/>
      <c r="D22" s="204"/>
      <c r="E22" s="204"/>
      <c r="F22" s="204"/>
      <c r="G22" s="204"/>
      <c r="H22" s="204"/>
      <c r="I22" s="204"/>
      <c r="J22" s="204"/>
      <c r="K22" s="204"/>
      <c r="L22" s="204"/>
      <c r="M22" s="204"/>
      <c r="N22" s="204"/>
      <c r="O22" s="204"/>
      <c r="P22" s="204"/>
    </row>
    <row r="23" spans="2:16" x14ac:dyDescent="0.35">
      <c r="B23" s="7"/>
    </row>
    <row r="24" spans="2:16" x14ac:dyDescent="0.35">
      <c r="B24" s="113"/>
      <c r="C24" s="113"/>
      <c r="D24" s="113"/>
      <c r="E24" s="113"/>
      <c r="F24" s="113"/>
      <c r="G24" s="113"/>
      <c r="H24" s="113"/>
      <c r="I24" s="113"/>
      <c r="J24" s="113"/>
      <c r="K24" s="113"/>
      <c r="L24" s="113"/>
      <c r="M24" s="113"/>
      <c r="N24" s="113"/>
      <c r="O24" s="113"/>
      <c r="P24" s="113"/>
    </row>
    <row r="25" spans="2:16" x14ac:dyDescent="0.35">
      <c r="B25" s="7"/>
    </row>
    <row r="1048548" ht="15" customHeight="1" x14ac:dyDescent="0.35"/>
  </sheetData>
  <mergeCells count="1">
    <mergeCell ref="B22:P22"/>
  </mergeCells>
  <conditionalFormatting sqref="C3:D16">
    <cfRule type="cellIs" dxfId="0" priority="1" operator="between">
      <formula>1</formula>
      <formula>3</formula>
    </cfRule>
  </conditionalFormatting>
  <hyperlinks>
    <hyperlink ref="A1" location="Index!A1" display="Index" xr:uid="{724F2204-3F06-4535-9F1A-B4A848F3E67A}"/>
  </hyperlinks>
  <pageMargins left="0.7" right="0.7" top="0.75" bottom="0.75" header="0.3" footer="0.3"/>
  <pageSetup paperSize="9" scale="85" orientation="landscape" r:id="rId1"/>
  <headerFooter>
    <oddFooter>&amp;L&amp;1#&amp;"Calibri"&amp;11&amp;K000000OFFICIAL: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Q43"/>
  <sheetViews>
    <sheetView showGridLines="0" zoomScaleNormal="100" zoomScaleSheetLayoutView="80" workbookViewId="0">
      <selection activeCell="M8" sqref="M8"/>
    </sheetView>
  </sheetViews>
  <sheetFormatPr defaultColWidth="9.1796875" defaultRowHeight="14.5" x14ac:dyDescent="0.35"/>
  <cols>
    <col min="4" max="4" width="13" customWidth="1"/>
    <col min="5" max="5" width="13.1796875" customWidth="1"/>
    <col min="6" max="6" width="14.26953125" customWidth="1"/>
    <col min="7" max="7" width="15" customWidth="1"/>
    <col min="8" max="8" width="11.54296875" customWidth="1"/>
    <col min="9" max="9" width="11.26953125" customWidth="1"/>
    <col min="10" max="11" width="14.453125" customWidth="1"/>
    <col min="12" max="12" width="5" customWidth="1"/>
    <col min="17" max="17" width="10.54296875" bestFit="1" customWidth="1"/>
    <col min="16378" max="16378" width="9.1796875" customWidth="1"/>
  </cols>
  <sheetData>
    <row r="1" spans="1:14" x14ac:dyDescent="0.35">
      <c r="A1" s="105" t="s">
        <v>47</v>
      </c>
      <c r="B1" s="4" t="s">
        <v>185</v>
      </c>
      <c r="M1" s="105"/>
    </row>
    <row r="2" spans="1:14" ht="46.5" customHeight="1" x14ac:dyDescent="0.35">
      <c r="B2" s="128" t="s">
        <v>49</v>
      </c>
      <c r="C2" s="128" t="s">
        <v>50</v>
      </c>
      <c r="D2" s="128" t="s">
        <v>51</v>
      </c>
      <c r="E2" s="128" t="s">
        <v>157</v>
      </c>
      <c r="F2" s="129" t="s">
        <v>151</v>
      </c>
      <c r="G2" s="129" t="s">
        <v>152</v>
      </c>
      <c r="H2" s="130" t="s">
        <v>153</v>
      </c>
      <c r="I2" s="130" t="s">
        <v>56</v>
      </c>
      <c r="J2" s="128" t="s">
        <v>186</v>
      </c>
      <c r="K2" s="128" t="s">
        <v>187</v>
      </c>
      <c r="L2" s="29"/>
      <c r="M2" s="62"/>
    </row>
    <row r="3" spans="1:14" x14ac:dyDescent="0.35">
      <c r="B3" s="68" t="s">
        <v>95</v>
      </c>
      <c r="C3" s="177">
        <v>270</v>
      </c>
      <c r="D3" s="177">
        <v>5602</v>
      </c>
      <c r="E3" s="177">
        <v>500</v>
      </c>
      <c r="F3" s="109">
        <v>200.54965460892819</v>
      </c>
      <c r="G3" s="109">
        <v>28.977096093575021</v>
      </c>
      <c r="H3" s="109">
        <v>171.57255851535317</v>
      </c>
      <c r="I3" s="109">
        <v>6.9209714445263302</v>
      </c>
      <c r="J3" s="80">
        <v>13463</v>
      </c>
      <c r="K3" s="80">
        <v>1933251</v>
      </c>
      <c r="L3" s="117"/>
      <c r="N3" s="82"/>
    </row>
    <row r="4" spans="1:14" x14ac:dyDescent="0.35">
      <c r="B4" s="68" t="s">
        <v>96</v>
      </c>
      <c r="C4" s="177">
        <v>291</v>
      </c>
      <c r="D4" s="177">
        <v>5503</v>
      </c>
      <c r="E4" s="177">
        <v>800</v>
      </c>
      <c r="F4" s="109">
        <v>209.66928453058577</v>
      </c>
      <c r="G4" s="109">
        <v>27.800820232813557</v>
      </c>
      <c r="H4" s="109">
        <v>181.86846429777222</v>
      </c>
      <c r="I4" s="109">
        <v>7.5418380743713183</v>
      </c>
      <c r="J4" s="80">
        <v>13879</v>
      </c>
      <c r="K4" s="80">
        <v>1979438</v>
      </c>
      <c r="L4" s="117"/>
    </row>
    <row r="5" spans="1:14" x14ac:dyDescent="0.35">
      <c r="B5" s="68" t="s">
        <v>97</v>
      </c>
      <c r="C5" s="177">
        <v>371</v>
      </c>
      <c r="D5" s="177">
        <v>6657</v>
      </c>
      <c r="E5" s="177">
        <v>318</v>
      </c>
      <c r="F5" s="109">
        <v>259.51315053161721</v>
      </c>
      <c r="G5" s="109">
        <v>32.75415343527451</v>
      </c>
      <c r="H5" s="109">
        <v>226.75899709634271</v>
      </c>
      <c r="I5" s="109">
        <v>7.9230608430909752</v>
      </c>
      <c r="J5" s="80">
        <v>14296</v>
      </c>
      <c r="K5" s="80">
        <v>2032414</v>
      </c>
      <c r="L5" s="117"/>
    </row>
    <row r="6" spans="1:14" x14ac:dyDescent="0.35">
      <c r="B6" s="68" t="s">
        <v>98</v>
      </c>
      <c r="C6" s="177">
        <v>391</v>
      </c>
      <c r="D6" s="177">
        <v>6858</v>
      </c>
      <c r="E6" s="177">
        <v>294</v>
      </c>
      <c r="F6" s="109">
        <v>265.31858587229425</v>
      </c>
      <c r="G6" s="109">
        <v>33.153017272634983</v>
      </c>
      <c r="H6" s="109">
        <v>232.16556859965925</v>
      </c>
      <c r="I6" s="109">
        <v>8.0028488414926962</v>
      </c>
      <c r="J6" s="80">
        <v>14737</v>
      </c>
      <c r="K6" s="80">
        <v>2068590</v>
      </c>
      <c r="L6" s="117"/>
    </row>
    <row r="7" spans="1:14" x14ac:dyDescent="0.35">
      <c r="B7" s="68" t="s">
        <v>99</v>
      </c>
      <c r="C7" s="177">
        <v>377</v>
      </c>
      <c r="D7" s="177">
        <v>6601</v>
      </c>
      <c r="E7" s="177">
        <v>198</v>
      </c>
      <c r="F7" s="109">
        <v>248.58235526836344</v>
      </c>
      <c r="G7" s="109">
        <v>31.45966957100277</v>
      </c>
      <c r="H7" s="109">
        <v>217.12268569736068</v>
      </c>
      <c r="I7" s="109">
        <v>7.9016200315558471</v>
      </c>
      <c r="J7" s="80">
        <v>15166</v>
      </c>
      <c r="K7" s="80">
        <v>2098242</v>
      </c>
      <c r="L7" s="117"/>
    </row>
    <row r="8" spans="1:14" x14ac:dyDescent="0.35">
      <c r="B8" s="68" t="s">
        <v>100</v>
      </c>
      <c r="C8" s="177">
        <v>406</v>
      </c>
      <c r="D8" s="177">
        <v>6850</v>
      </c>
      <c r="E8" s="177">
        <v>179</v>
      </c>
      <c r="F8" s="109">
        <v>261.71598014568428</v>
      </c>
      <c r="G8" s="109">
        <v>31.981653269388701</v>
      </c>
      <c r="H8" s="109">
        <v>229.7343268762956</v>
      </c>
      <c r="I8" s="109">
        <v>8.1833161638390415</v>
      </c>
      <c r="J8" s="80">
        <v>15513</v>
      </c>
      <c r="K8" s="80">
        <v>2141853</v>
      </c>
      <c r="L8" s="117"/>
    </row>
    <row r="9" spans="1:14" x14ac:dyDescent="0.35">
      <c r="B9" s="68" t="s">
        <v>101</v>
      </c>
      <c r="C9" s="177">
        <v>413</v>
      </c>
      <c r="D9" s="177">
        <v>7056</v>
      </c>
      <c r="E9" s="177">
        <v>153</v>
      </c>
      <c r="F9" s="109">
        <v>259.50361294376376</v>
      </c>
      <c r="G9" s="109">
        <v>32.233852580375633</v>
      </c>
      <c r="H9" s="109">
        <v>227.26976036338812</v>
      </c>
      <c r="I9" s="109">
        <v>8.0506545811329033</v>
      </c>
      <c r="J9" s="80">
        <v>15915</v>
      </c>
      <c r="K9" s="80">
        <v>2189003</v>
      </c>
      <c r="L9" s="117"/>
      <c r="M9" s="127"/>
    </row>
    <row r="10" spans="1:14" x14ac:dyDescent="0.35">
      <c r="B10" s="68" t="s">
        <v>102</v>
      </c>
      <c r="C10" s="177">
        <v>508</v>
      </c>
      <c r="D10" s="177">
        <v>8148</v>
      </c>
      <c r="E10" s="177">
        <v>213</v>
      </c>
      <c r="F10" s="109">
        <v>312.32708269289884</v>
      </c>
      <c r="G10" s="109">
        <v>36.455788631592512</v>
      </c>
      <c r="H10" s="109">
        <v>275.87129406130634</v>
      </c>
      <c r="I10" s="109">
        <v>8.5672836719882905</v>
      </c>
      <c r="J10" s="80">
        <v>16265</v>
      </c>
      <c r="K10" s="80">
        <v>2235036</v>
      </c>
      <c r="L10" s="117"/>
    </row>
    <row r="11" spans="1:14" x14ac:dyDescent="0.35">
      <c r="B11" s="68" t="s">
        <v>138</v>
      </c>
      <c r="C11" s="177">
        <v>650</v>
      </c>
      <c r="D11" s="177">
        <v>10145</v>
      </c>
      <c r="E11" s="177">
        <v>347</v>
      </c>
      <c r="F11" s="109">
        <v>391.7078462094733</v>
      </c>
      <c r="G11" s="109">
        <v>44.433679721861374</v>
      </c>
      <c r="H11" s="109">
        <v>347.27416648761192</v>
      </c>
      <c r="I11" s="109">
        <v>8.8155617239315198</v>
      </c>
      <c r="J11" s="80">
        <v>16594</v>
      </c>
      <c r="K11" s="80">
        <v>2283178</v>
      </c>
      <c r="L11" s="117"/>
    </row>
    <row r="12" spans="1:14" x14ac:dyDescent="0.35">
      <c r="B12" s="68" t="s">
        <v>104</v>
      </c>
      <c r="C12" s="177">
        <v>705</v>
      </c>
      <c r="D12" s="177">
        <v>10487</v>
      </c>
      <c r="E12" s="177">
        <v>352</v>
      </c>
      <c r="F12" s="109">
        <v>416.17473435655256</v>
      </c>
      <c r="G12" s="109">
        <v>44.832716297442651</v>
      </c>
      <c r="H12" s="109">
        <v>371.34201805910993</v>
      </c>
      <c r="I12" s="109">
        <v>9.2828355880879787</v>
      </c>
      <c r="J12" s="80">
        <v>16940</v>
      </c>
      <c r="K12" s="80">
        <v>2339140</v>
      </c>
      <c r="L12" s="117"/>
    </row>
    <row r="13" spans="1:14" x14ac:dyDescent="0.35">
      <c r="B13" s="68" t="s">
        <v>105</v>
      </c>
      <c r="C13" s="177">
        <v>764</v>
      </c>
      <c r="D13" s="177">
        <v>10826</v>
      </c>
      <c r="E13" s="177">
        <v>348</v>
      </c>
      <c r="F13" s="109">
        <v>434.58475540386803</v>
      </c>
      <c r="G13" s="109">
        <v>45.110889617078307</v>
      </c>
      <c r="H13" s="109">
        <v>389.4738657867897</v>
      </c>
      <c r="I13" s="109">
        <v>9.633699514525663</v>
      </c>
      <c r="J13" s="80">
        <v>17580</v>
      </c>
      <c r="K13" s="80">
        <v>2399864</v>
      </c>
      <c r="L13" s="117"/>
    </row>
    <row r="14" spans="1:14" x14ac:dyDescent="0.35">
      <c r="B14" s="68" t="s">
        <v>106</v>
      </c>
      <c r="C14" s="177">
        <v>714</v>
      </c>
      <c r="D14" s="177">
        <v>10042</v>
      </c>
      <c r="E14" s="177">
        <v>342</v>
      </c>
      <c r="F14" s="109">
        <v>391.70506912442391</v>
      </c>
      <c r="G14" s="109">
        <v>40.835015476804308</v>
      </c>
      <c r="H14" s="109">
        <v>350.87005364761961</v>
      </c>
      <c r="I14" s="109">
        <v>9.5923820415086123</v>
      </c>
      <c r="J14" s="80">
        <v>18228</v>
      </c>
      <c r="K14" s="80">
        <v>2459164</v>
      </c>
      <c r="L14" s="117"/>
    </row>
    <row r="15" spans="1:14" x14ac:dyDescent="0.35">
      <c r="B15" s="68" t="s">
        <v>71</v>
      </c>
      <c r="C15" s="177">
        <v>703</v>
      </c>
      <c r="D15" s="177">
        <v>9204</v>
      </c>
      <c r="E15" s="177">
        <v>274</v>
      </c>
      <c r="F15" s="109">
        <v>371.99703672346283</v>
      </c>
      <c r="G15" s="109">
        <v>36.558060945195081</v>
      </c>
      <c r="H15" s="109">
        <v>335.43897577826772</v>
      </c>
      <c r="I15" s="109">
        <v>10.175513337021103</v>
      </c>
      <c r="J15" s="80">
        <v>18898</v>
      </c>
      <c r="K15" s="80">
        <v>2517639</v>
      </c>
      <c r="L15" s="117"/>
    </row>
    <row r="16" spans="1:14" x14ac:dyDescent="0.35">
      <c r="B16" s="158" t="s">
        <v>72</v>
      </c>
      <c r="C16" s="178">
        <v>547</v>
      </c>
      <c r="D16" s="178">
        <v>6616</v>
      </c>
      <c r="E16" s="178">
        <v>259</v>
      </c>
      <c r="F16" s="156">
        <v>278.59834980136498</v>
      </c>
      <c r="G16" s="156">
        <v>25.861277076456116</v>
      </c>
      <c r="H16" s="156">
        <v>252.73707272490887</v>
      </c>
      <c r="I16" s="156">
        <v>10.772799385649773</v>
      </c>
      <c r="J16" s="179">
        <v>19634</v>
      </c>
      <c r="K16" s="157">
        <v>2558265</v>
      </c>
      <c r="L16" s="117"/>
    </row>
    <row r="17" spans="2:17" x14ac:dyDescent="0.35">
      <c r="B17" s="24" t="s">
        <v>160</v>
      </c>
    </row>
    <row r="18" spans="2:17" x14ac:dyDescent="0.35">
      <c r="B18" s="22" t="s">
        <v>188</v>
      </c>
    </row>
    <row r="19" spans="2:17" x14ac:dyDescent="0.35">
      <c r="B19" s="204" t="s">
        <v>162</v>
      </c>
      <c r="C19" s="204"/>
      <c r="D19" s="204"/>
      <c r="E19" s="204"/>
      <c r="F19" s="204"/>
      <c r="G19" s="204"/>
      <c r="H19" s="204"/>
      <c r="I19" s="204"/>
      <c r="J19" s="204"/>
      <c r="K19" s="204"/>
      <c r="L19" s="204"/>
    </row>
    <row r="20" spans="2:17" x14ac:dyDescent="0.35">
      <c r="B20" s="22" t="s">
        <v>163</v>
      </c>
    </row>
    <row r="21" spans="2:17" x14ac:dyDescent="0.35">
      <c r="B21" s="22" t="s">
        <v>164</v>
      </c>
    </row>
    <row r="22" spans="2:17" x14ac:dyDescent="0.35">
      <c r="Q22" s="20"/>
    </row>
    <row r="23" spans="2:17" ht="15" thickBot="1" x14ac:dyDescent="0.4">
      <c r="B23" s="9" t="s">
        <v>189</v>
      </c>
      <c r="E23" s="40"/>
      <c r="F23" s="10"/>
      <c r="G23" s="10"/>
      <c r="H23" s="40"/>
    </row>
    <row r="24" spans="2:17" ht="47.25" customHeight="1" thickBot="1" x14ac:dyDescent="0.4">
      <c r="B24" s="5" t="s">
        <v>49</v>
      </c>
      <c r="C24" s="5" t="s">
        <v>50</v>
      </c>
      <c r="D24" s="5" t="s">
        <v>51</v>
      </c>
      <c r="E24" s="10" t="s">
        <v>157</v>
      </c>
      <c r="F24" s="108" t="s">
        <v>151</v>
      </c>
      <c r="G24" s="108" t="s">
        <v>152</v>
      </c>
      <c r="H24" s="116" t="s">
        <v>153</v>
      </c>
      <c r="I24" s="115" t="s">
        <v>56</v>
      </c>
      <c r="J24" s="5" t="s">
        <v>186</v>
      </c>
      <c r="K24" s="5" t="s">
        <v>187</v>
      </c>
      <c r="L24" s="29"/>
    </row>
    <row r="25" spans="2:17" x14ac:dyDescent="0.35">
      <c r="B25" s="68" t="s">
        <v>95</v>
      </c>
      <c r="C25" s="180">
        <v>221</v>
      </c>
      <c r="D25" s="180">
        <v>3704</v>
      </c>
      <c r="E25" s="180">
        <v>7</v>
      </c>
      <c r="F25" s="109">
        <v>164.15360617990049</v>
      </c>
      <c r="G25" s="109">
        <v>19.15943661738698</v>
      </c>
      <c r="H25" s="109">
        <v>144.99416956251352</v>
      </c>
      <c r="I25" s="109">
        <v>8.5677679076916533</v>
      </c>
      <c r="J25" s="80">
        <v>13463</v>
      </c>
      <c r="K25" s="80">
        <v>1933251</v>
      </c>
      <c r="L25" s="117"/>
    </row>
    <row r="26" spans="2:17" x14ac:dyDescent="0.35">
      <c r="B26" s="68" t="s">
        <v>96</v>
      </c>
      <c r="C26" s="180">
        <v>232</v>
      </c>
      <c r="D26" s="180">
        <v>3759</v>
      </c>
      <c r="E26" s="180">
        <v>12</v>
      </c>
      <c r="F26" s="109">
        <v>167.15901722026084</v>
      </c>
      <c r="G26" s="109">
        <v>18.990238643493758</v>
      </c>
      <c r="H26" s="109">
        <v>148.16877857676707</v>
      </c>
      <c r="I26" s="109">
        <v>8.8023652760957347</v>
      </c>
      <c r="J26" s="80">
        <v>13879</v>
      </c>
      <c r="K26" s="80">
        <v>1979438</v>
      </c>
      <c r="L26" s="117"/>
    </row>
    <row r="27" spans="2:17" x14ac:dyDescent="0.35">
      <c r="B27" s="68" t="s">
        <v>97</v>
      </c>
      <c r="C27" s="180">
        <v>247</v>
      </c>
      <c r="D27" s="180">
        <v>3817</v>
      </c>
      <c r="E27" s="180">
        <v>100</v>
      </c>
      <c r="F27" s="109">
        <v>172.77560156687184</v>
      </c>
      <c r="G27" s="109">
        <v>18.780622451921705</v>
      </c>
      <c r="H27" s="109">
        <v>153.99497911495013</v>
      </c>
      <c r="I27" s="109">
        <v>9.1996738664640372</v>
      </c>
      <c r="J27" s="80">
        <v>14296</v>
      </c>
      <c r="K27" s="80">
        <v>2032414</v>
      </c>
      <c r="L27" s="117"/>
    </row>
    <row r="28" spans="2:17" x14ac:dyDescent="0.35">
      <c r="B28" s="68" t="s">
        <v>98</v>
      </c>
      <c r="C28" s="180">
        <v>261</v>
      </c>
      <c r="D28" s="180">
        <v>3969</v>
      </c>
      <c r="E28" s="180">
        <v>42</v>
      </c>
      <c r="F28" s="109">
        <v>177.10524530094321</v>
      </c>
      <c r="G28" s="109">
        <v>19.186982437312373</v>
      </c>
      <c r="H28" s="109">
        <v>157.91826286363084</v>
      </c>
      <c r="I28" s="109">
        <v>9.2304897802236852</v>
      </c>
      <c r="J28" s="80">
        <v>14737</v>
      </c>
      <c r="K28" s="80">
        <v>2068590</v>
      </c>
      <c r="L28" s="117"/>
    </row>
    <row r="29" spans="2:17" x14ac:dyDescent="0.35">
      <c r="B29" s="68" t="s">
        <v>99</v>
      </c>
      <c r="C29" s="180">
        <v>293</v>
      </c>
      <c r="D29" s="180">
        <v>4167</v>
      </c>
      <c r="E29" s="180">
        <v>45</v>
      </c>
      <c r="F29" s="109">
        <v>193.19530528814451</v>
      </c>
      <c r="G29" s="109">
        <v>19.859482366666953</v>
      </c>
      <c r="H29" s="109">
        <v>173.33582292147756</v>
      </c>
      <c r="I29" s="109">
        <v>9.7281138410944781</v>
      </c>
      <c r="J29" s="80">
        <v>15166</v>
      </c>
      <c r="K29" s="80">
        <v>2098242</v>
      </c>
      <c r="L29" s="117"/>
    </row>
    <row r="30" spans="2:17" x14ac:dyDescent="0.35">
      <c r="B30" s="68" t="s">
        <v>100</v>
      </c>
      <c r="C30" s="180">
        <v>344</v>
      </c>
      <c r="D30" s="180">
        <v>4375</v>
      </c>
      <c r="E30" s="180">
        <v>58</v>
      </c>
      <c r="F30" s="109">
        <v>221.74950041900343</v>
      </c>
      <c r="G30" s="109">
        <v>20.426238401981834</v>
      </c>
      <c r="H30" s="109">
        <v>201.32326201702159</v>
      </c>
      <c r="I30" s="109">
        <v>10.856110462193001</v>
      </c>
      <c r="J30" s="80">
        <v>15513</v>
      </c>
      <c r="K30" s="80">
        <v>2141853</v>
      </c>
      <c r="L30" s="117"/>
    </row>
    <row r="31" spans="2:17" x14ac:dyDescent="0.35">
      <c r="B31" s="68" t="s">
        <v>101</v>
      </c>
      <c r="C31" s="180">
        <v>411</v>
      </c>
      <c r="D31" s="180">
        <v>4915</v>
      </c>
      <c r="E31" s="180">
        <v>71</v>
      </c>
      <c r="F31" s="109">
        <v>258.24693685202641</v>
      </c>
      <c r="G31" s="109">
        <v>22.453144193954966</v>
      </c>
      <c r="H31" s="109">
        <v>235.79379265807145</v>
      </c>
      <c r="I31" s="109">
        <v>11.501593479346823</v>
      </c>
      <c r="J31" s="80">
        <v>15915</v>
      </c>
      <c r="K31" s="80">
        <v>2189003</v>
      </c>
      <c r="L31" s="117"/>
    </row>
    <row r="32" spans="2:17" x14ac:dyDescent="0.35">
      <c r="B32" s="68" t="s">
        <v>102</v>
      </c>
      <c r="C32" s="180">
        <v>464</v>
      </c>
      <c r="D32" s="180">
        <v>5391</v>
      </c>
      <c r="E32" s="180">
        <v>60</v>
      </c>
      <c r="F32" s="109">
        <v>285.275130648632</v>
      </c>
      <c r="G32" s="109">
        <v>24.120416852346001</v>
      </c>
      <c r="H32" s="109">
        <v>261.15471379628599</v>
      </c>
      <c r="I32" s="109">
        <v>11.82712273983298</v>
      </c>
      <c r="J32" s="80">
        <v>16265</v>
      </c>
      <c r="K32" s="80">
        <v>2235036</v>
      </c>
      <c r="L32" s="117"/>
    </row>
    <row r="33" spans="2:12" x14ac:dyDescent="0.35">
      <c r="B33" s="68" t="s">
        <v>138</v>
      </c>
      <c r="C33" s="180">
        <v>463</v>
      </c>
      <c r="D33" s="180">
        <v>5342</v>
      </c>
      <c r="E33" s="180">
        <v>86</v>
      </c>
      <c r="F33" s="109">
        <v>279.01651199228638</v>
      </c>
      <c r="G33" s="109">
        <v>23.397212131511431</v>
      </c>
      <c r="H33" s="109">
        <v>255.61929986077496</v>
      </c>
      <c r="I33" s="109">
        <v>11.925203328669495</v>
      </c>
      <c r="J33" s="80">
        <v>16594</v>
      </c>
      <c r="K33" s="80">
        <v>2283178</v>
      </c>
      <c r="L33" s="117"/>
    </row>
    <row r="34" spans="2:12" x14ac:dyDescent="0.35">
      <c r="B34" s="68" t="s">
        <v>104</v>
      </c>
      <c r="C34" s="180">
        <v>524</v>
      </c>
      <c r="D34" s="180">
        <v>5779</v>
      </c>
      <c r="E34" s="180">
        <v>79</v>
      </c>
      <c r="F34" s="109">
        <v>309.32703659976386</v>
      </c>
      <c r="G34" s="109">
        <v>24.70566105491762</v>
      </c>
      <c r="H34" s="109">
        <v>284.62137554484622</v>
      </c>
      <c r="I34" s="109">
        <v>12.520492202664329</v>
      </c>
      <c r="J34" s="80">
        <v>16940</v>
      </c>
      <c r="K34" s="80">
        <v>2339140</v>
      </c>
      <c r="L34" s="117"/>
    </row>
    <row r="35" spans="2:12" x14ac:dyDescent="0.35">
      <c r="B35" s="68" t="s">
        <v>105</v>
      </c>
      <c r="C35" s="180">
        <v>574</v>
      </c>
      <c r="D35" s="180">
        <v>6097</v>
      </c>
      <c r="E35" s="180">
        <v>74</v>
      </c>
      <c r="F35" s="109">
        <v>326.50739476678041</v>
      </c>
      <c r="G35" s="109">
        <v>25.405606317691333</v>
      </c>
      <c r="H35" s="109">
        <v>301.1017884490891</v>
      </c>
      <c r="I35" s="109">
        <v>12.851785180163766</v>
      </c>
      <c r="J35" s="80">
        <v>17580</v>
      </c>
      <c r="K35" s="80">
        <v>2399864</v>
      </c>
      <c r="L35" s="117"/>
    </row>
    <row r="36" spans="2:12" x14ac:dyDescent="0.35">
      <c r="B36" s="68" t="s">
        <v>106</v>
      </c>
      <c r="C36" s="177">
        <v>687</v>
      </c>
      <c r="D36" s="177">
        <v>6696</v>
      </c>
      <c r="E36" s="177">
        <v>74</v>
      </c>
      <c r="F36" s="109">
        <v>376.89269256089534</v>
      </c>
      <c r="G36" s="109">
        <v>27.228765547966709</v>
      </c>
      <c r="H36" s="109">
        <v>349.66392701292864</v>
      </c>
      <c r="I36" s="109">
        <v>13.841710594516451</v>
      </c>
      <c r="J36" s="80">
        <v>18228</v>
      </c>
      <c r="K36" s="80">
        <v>2459164</v>
      </c>
      <c r="L36" s="117"/>
    </row>
    <row r="37" spans="2:12" x14ac:dyDescent="0.35">
      <c r="B37" s="68" t="s">
        <v>71</v>
      </c>
      <c r="C37" s="177">
        <v>752</v>
      </c>
      <c r="D37" s="177">
        <v>6620</v>
      </c>
      <c r="E37" s="177">
        <v>66</v>
      </c>
      <c r="F37" s="109">
        <v>397.92570642396015</v>
      </c>
      <c r="G37" s="109">
        <v>26.294476690264172</v>
      </c>
      <c r="H37" s="109">
        <v>371.63122973369599</v>
      </c>
      <c r="I37" s="109">
        <v>15.133433196306838</v>
      </c>
      <c r="J37" s="80">
        <v>18898</v>
      </c>
      <c r="K37" s="80">
        <v>2517639</v>
      </c>
      <c r="L37" s="117"/>
    </row>
    <row r="38" spans="2:12" x14ac:dyDescent="0.35">
      <c r="B38" s="158" t="s">
        <v>72</v>
      </c>
      <c r="C38" s="178">
        <v>699</v>
      </c>
      <c r="D38" s="178">
        <v>5901</v>
      </c>
      <c r="E38" s="178">
        <v>128</v>
      </c>
      <c r="F38" s="156">
        <v>356.01507588876439</v>
      </c>
      <c r="G38" s="156">
        <v>23.066414151778645</v>
      </c>
      <c r="H38" s="156">
        <v>332.94866173698574</v>
      </c>
      <c r="I38" s="156">
        <v>15.434348553102353</v>
      </c>
      <c r="J38" s="179">
        <v>19634</v>
      </c>
      <c r="K38" s="157">
        <v>2558265</v>
      </c>
      <c r="L38" s="117"/>
    </row>
    <row r="39" spans="2:12" x14ac:dyDescent="0.35">
      <c r="B39" s="24" t="s">
        <v>160</v>
      </c>
    </row>
    <row r="40" spans="2:12" x14ac:dyDescent="0.35">
      <c r="B40" s="22" t="s">
        <v>188</v>
      </c>
    </row>
    <row r="41" spans="2:12" x14ac:dyDescent="0.35">
      <c r="B41" s="204" t="s">
        <v>162</v>
      </c>
      <c r="C41" s="204"/>
      <c r="D41" s="204"/>
      <c r="E41" s="204"/>
      <c r="F41" s="204"/>
      <c r="G41" s="204"/>
      <c r="H41" s="204"/>
      <c r="I41" s="204"/>
      <c r="J41" s="204"/>
      <c r="K41" s="204"/>
      <c r="L41" s="204"/>
    </row>
    <row r="42" spans="2:12" x14ac:dyDescent="0.35">
      <c r="B42" s="22" t="s">
        <v>163</v>
      </c>
    </row>
    <row r="43" spans="2:12" ht="14.25" customHeight="1" x14ac:dyDescent="0.35">
      <c r="B43" s="22" t="s">
        <v>164</v>
      </c>
    </row>
  </sheetData>
  <mergeCells count="2">
    <mergeCell ref="B41:L41"/>
    <mergeCell ref="B19:L19"/>
  </mergeCells>
  <hyperlinks>
    <hyperlink ref="A1" location="Index!A1" display="Index" xr:uid="{8BFA7B28-50AA-4FBB-9660-AC5608EB806F}"/>
  </hyperlinks>
  <pageMargins left="0.7" right="0.7" top="0.75" bottom="0.75" header="0.3" footer="0.3"/>
  <pageSetup paperSize="9" scale="71"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H18"/>
  <sheetViews>
    <sheetView showGridLines="0" zoomScaleNormal="100" zoomScaleSheetLayoutView="160" workbookViewId="0"/>
  </sheetViews>
  <sheetFormatPr defaultRowHeight="14.5" x14ac:dyDescent="0.35"/>
  <cols>
    <col min="3" max="3" width="15.26953125" customWidth="1"/>
    <col min="4" max="4" width="15.7265625" customWidth="1"/>
    <col min="5" max="5" width="15.453125" customWidth="1"/>
    <col min="6" max="6" width="16" customWidth="1"/>
  </cols>
  <sheetData>
    <row r="1" spans="1:8" ht="15" thickBot="1" x14ac:dyDescent="0.4">
      <c r="A1" s="3" t="s">
        <v>47</v>
      </c>
      <c r="B1" s="9" t="s">
        <v>190</v>
      </c>
    </row>
    <row r="2" spans="1:8" ht="46.5" thickBot="1" x14ac:dyDescent="0.4">
      <c r="B2" s="5" t="s">
        <v>49</v>
      </c>
      <c r="C2" s="5" t="s">
        <v>191</v>
      </c>
      <c r="D2" s="5" t="s">
        <v>192</v>
      </c>
      <c r="E2" s="5" t="s">
        <v>193</v>
      </c>
      <c r="F2" s="5" t="s">
        <v>194</v>
      </c>
      <c r="G2" s="5" t="s">
        <v>195</v>
      </c>
      <c r="H2" s="5" t="s">
        <v>88</v>
      </c>
    </row>
    <row r="3" spans="1:8" x14ac:dyDescent="0.35">
      <c r="B3" s="68" t="s">
        <v>95</v>
      </c>
      <c r="C3" s="69">
        <v>101</v>
      </c>
      <c r="D3" s="69">
        <v>949</v>
      </c>
      <c r="E3" s="70">
        <v>0.51300000000000001</v>
      </c>
      <c r="F3" s="70">
        <v>0.34899999999999998</v>
      </c>
      <c r="G3" s="70">
        <v>0.16400000000000003</v>
      </c>
      <c r="H3" s="109">
        <v>1.4699140401146134</v>
      </c>
    </row>
    <row r="4" spans="1:8" x14ac:dyDescent="0.35">
      <c r="B4" s="68" t="s">
        <v>96</v>
      </c>
      <c r="C4" s="69">
        <v>96</v>
      </c>
      <c r="D4" s="69">
        <v>976</v>
      </c>
      <c r="E4" s="70">
        <v>0.503</v>
      </c>
      <c r="F4" s="70">
        <v>0.33600000000000002</v>
      </c>
      <c r="G4" s="70">
        <v>0.16699999999999998</v>
      </c>
      <c r="H4" s="109">
        <v>1.4970238095238095</v>
      </c>
    </row>
    <row r="5" spans="1:8" x14ac:dyDescent="0.35">
      <c r="B5" s="68" t="s">
        <v>97</v>
      </c>
      <c r="C5" s="69">
        <v>84</v>
      </c>
      <c r="D5" s="80">
        <v>1000</v>
      </c>
      <c r="E5" s="70">
        <v>0.45200000000000001</v>
      </c>
      <c r="F5" s="70">
        <v>0.32800000000000001</v>
      </c>
      <c r="G5" s="70">
        <v>0.124</v>
      </c>
      <c r="H5" s="109">
        <v>1.3780487804878048</v>
      </c>
    </row>
    <row r="6" spans="1:8" x14ac:dyDescent="0.35">
      <c r="B6" s="68" t="s">
        <v>98</v>
      </c>
      <c r="C6" s="69">
        <v>127</v>
      </c>
      <c r="D6" s="80">
        <v>1110</v>
      </c>
      <c r="E6" s="70">
        <v>0.55000000000000004</v>
      </c>
      <c r="F6" s="70">
        <v>0.36299999999999999</v>
      </c>
      <c r="G6" s="70">
        <v>0.18700000000000006</v>
      </c>
      <c r="H6" s="109">
        <v>1.5151515151515154</v>
      </c>
    </row>
    <row r="7" spans="1:8" x14ac:dyDescent="0.35">
      <c r="B7" s="68" t="s">
        <v>99</v>
      </c>
      <c r="C7" s="69">
        <v>115</v>
      </c>
      <c r="D7" s="80">
        <v>1125</v>
      </c>
      <c r="E7" s="70">
        <v>0.53700000000000003</v>
      </c>
      <c r="F7" s="70">
        <v>0.34799999999999998</v>
      </c>
      <c r="G7" s="70">
        <v>0.18900000000000006</v>
      </c>
      <c r="H7" s="109">
        <v>1.5431034482758623</v>
      </c>
    </row>
    <row r="8" spans="1:8" x14ac:dyDescent="0.35">
      <c r="B8" s="68" t="s">
        <v>100</v>
      </c>
      <c r="C8" s="69">
        <v>139</v>
      </c>
      <c r="D8" s="80">
        <v>1141</v>
      </c>
      <c r="E8" s="70">
        <v>0.51100000000000001</v>
      </c>
      <c r="F8" s="70">
        <v>0.36799999999999999</v>
      </c>
      <c r="G8" s="70">
        <v>0.14300000000000002</v>
      </c>
      <c r="H8" s="109">
        <v>1.3885869565217392</v>
      </c>
    </row>
    <row r="9" spans="1:8" x14ac:dyDescent="0.35">
      <c r="B9" s="68" t="s">
        <v>101</v>
      </c>
      <c r="C9" s="69">
        <v>163</v>
      </c>
      <c r="D9" s="80">
        <v>1296</v>
      </c>
      <c r="E9" s="70">
        <v>0.56999999999999995</v>
      </c>
      <c r="F9" s="70">
        <v>0.38900000000000001</v>
      </c>
      <c r="G9" s="70">
        <v>0.18099999999999994</v>
      </c>
      <c r="H9" s="109">
        <v>1.4652956298200512</v>
      </c>
    </row>
    <row r="10" spans="1:8" x14ac:dyDescent="0.35">
      <c r="B10" s="68" t="s">
        <v>102</v>
      </c>
      <c r="C10" s="69">
        <v>240</v>
      </c>
      <c r="D10" s="80">
        <v>1468</v>
      </c>
      <c r="E10" s="70">
        <v>0.60599999999999998</v>
      </c>
      <c r="F10" s="70">
        <v>0.42799999999999999</v>
      </c>
      <c r="G10" s="70">
        <v>0.17799999999999999</v>
      </c>
      <c r="H10" s="109">
        <v>1.4158878504672896</v>
      </c>
    </row>
    <row r="11" spans="1:8" x14ac:dyDescent="0.35">
      <c r="B11" s="68" t="s">
        <v>138</v>
      </c>
      <c r="C11" s="69">
        <v>185</v>
      </c>
      <c r="D11" s="80">
        <v>1494</v>
      </c>
      <c r="E11" s="70">
        <v>0.55800000000000005</v>
      </c>
      <c r="F11" s="70">
        <v>0.42299999999999999</v>
      </c>
      <c r="G11" s="70">
        <v>0.13500000000000006</v>
      </c>
      <c r="H11" s="109">
        <v>1.3191489361702129</v>
      </c>
    </row>
    <row r="12" spans="1:8" x14ac:dyDescent="0.35">
      <c r="B12" s="68" t="s">
        <v>104</v>
      </c>
      <c r="C12" s="69">
        <v>247</v>
      </c>
      <c r="D12" s="80">
        <v>1780</v>
      </c>
      <c r="E12" s="70">
        <v>0.54600000000000004</v>
      </c>
      <c r="F12" s="70">
        <v>0.43099999999999999</v>
      </c>
      <c r="G12" s="70">
        <v>0.11500000000000005</v>
      </c>
      <c r="H12" s="109">
        <v>1.2668213457076567</v>
      </c>
    </row>
    <row r="13" spans="1:8" x14ac:dyDescent="0.35">
      <c r="B13" s="68" t="s">
        <v>105</v>
      </c>
      <c r="C13" s="69">
        <v>251</v>
      </c>
      <c r="D13" s="80">
        <v>1815</v>
      </c>
      <c r="E13" s="70">
        <v>0.54500000000000004</v>
      </c>
      <c r="F13" s="70">
        <v>0.438</v>
      </c>
      <c r="G13" s="70">
        <v>0.10700000000000004</v>
      </c>
      <c r="H13" s="109">
        <v>1.2442922374429224</v>
      </c>
    </row>
    <row r="14" spans="1:8" x14ac:dyDescent="0.35">
      <c r="B14" s="68" t="s">
        <v>106</v>
      </c>
      <c r="C14" s="69">
        <v>265</v>
      </c>
      <c r="D14" s="80">
        <v>1862</v>
      </c>
      <c r="E14" s="70">
        <v>0.51900000000000002</v>
      </c>
      <c r="F14" s="70">
        <v>0.434</v>
      </c>
      <c r="G14" s="70">
        <v>8.500000000000002E-2</v>
      </c>
      <c r="H14" s="109">
        <v>1.195852534562212</v>
      </c>
    </row>
    <row r="15" spans="1:8" x14ac:dyDescent="0.35">
      <c r="B15" s="68" t="s">
        <v>71</v>
      </c>
      <c r="C15" s="69">
        <v>346</v>
      </c>
      <c r="D15" s="80">
        <v>1967</v>
      </c>
      <c r="E15" s="70">
        <v>0.56899999999999995</v>
      </c>
      <c r="F15" s="70">
        <v>0.43</v>
      </c>
      <c r="G15" s="70">
        <v>0.13899999999999996</v>
      </c>
      <c r="H15" s="109">
        <v>1.3232558139534882</v>
      </c>
    </row>
    <row r="16" spans="1:8" x14ac:dyDescent="0.35">
      <c r="B16" s="158" t="s">
        <v>72</v>
      </c>
      <c r="C16" s="167">
        <v>391</v>
      </c>
      <c r="D16" s="157">
        <v>2308</v>
      </c>
      <c r="E16" s="168">
        <v>0.53100000000000003</v>
      </c>
      <c r="F16" s="168">
        <v>0.433</v>
      </c>
      <c r="G16" s="168">
        <v>9.8000000000000032E-2</v>
      </c>
      <c r="H16" s="156">
        <v>1.2263279445727484</v>
      </c>
    </row>
    <row r="17" spans="2:2" x14ac:dyDescent="0.35">
      <c r="B17" s="24" t="s">
        <v>172</v>
      </c>
    </row>
    <row r="18" spans="2:2" x14ac:dyDescent="0.35">
      <c r="B18" s="22"/>
    </row>
  </sheetData>
  <hyperlinks>
    <hyperlink ref="A1" location="Index!A1" display="Index" xr:uid="{7AD8A518-B791-4EC6-BF5F-0414D99D0E77}"/>
  </hyperlinks>
  <pageMargins left="0.7" right="0.7" top="0.75" bottom="0.75" header="0.3" footer="0.3"/>
  <pageSetup paperSize="9" orientation="landscape" r:id="rId1"/>
  <headerFooter>
    <oddFooter>&amp;L&amp;1#&amp;"Calibri"&amp;11&amp;K000000OFFICIAL: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I19"/>
  <sheetViews>
    <sheetView showGridLines="0" zoomScaleNormal="100" zoomScaleSheetLayoutView="160" workbookViewId="0"/>
  </sheetViews>
  <sheetFormatPr defaultRowHeight="14.5" x14ac:dyDescent="0.35"/>
  <cols>
    <col min="3" max="3" width="13.26953125" customWidth="1"/>
    <col min="4" max="4" width="15.26953125" customWidth="1"/>
    <col min="5" max="5" width="14.81640625" bestFit="1" customWidth="1"/>
    <col min="6" max="6" width="16.1796875" customWidth="1"/>
    <col min="7" max="7" width="19.26953125" customWidth="1"/>
    <col min="8" max="8" width="20.26953125" customWidth="1"/>
    <col min="9" max="9" width="18.7265625" customWidth="1"/>
  </cols>
  <sheetData>
    <row r="1" spans="1:9" ht="15" thickBot="1" x14ac:dyDescent="0.4">
      <c r="A1" s="3" t="s">
        <v>47</v>
      </c>
      <c r="B1" s="9" t="s">
        <v>196</v>
      </c>
    </row>
    <row r="2" spans="1:9" ht="57.75" customHeight="1" thickBot="1" x14ac:dyDescent="0.4">
      <c r="B2" s="5" t="s">
        <v>49</v>
      </c>
      <c r="C2" s="5" t="s">
        <v>197</v>
      </c>
      <c r="D2" s="5" t="s">
        <v>198</v>
      </c>
      <c r="E2" s="5" t="s">
        <v>199</v>
      </c>
      <c r="F2" s="5" t="s">
        <v>200</v>
      </c>
      <c r="G2" s="5" t="s">
        <v>201</v>
      </c>
      <c r="H2" s="5" t="s">
        <v>202</v>
      </c>
      <c r="I2" s="5" t="s">
        <v>203</v>
      </c>
    </row>
    <row r="3" spans="1:9" x14ac:dyDescent="0.35">
      <c r="B3" s="68" t="s">
        <v>95</v>
      </c>
      <c r="C3" s="181">
        <v>221</v>
      </c>
      <c r="D3" s="180">
        <v>49</v>
      </c>
      <c r="E3" s="180">
        <v>3704</v>
      </c>
      <c r="F3" s="69">
        <v>713</v>
      </c>
      <c r="G3" s="70">
        <v>0.22171945701357465</v>
      </c>
      <c r="H3" s="70">
        <v>0.19249460043196545</v>
      </c>
      <c r="I3" s="70">
        <v>1.2484076433121018E-2</v>
      </c>
    </row>
    <row r="4" spans="1:9" x14ac:dyDescent="0.35">
      <c r="B4" s="68" t="s">
        <v>96</v>
      </c>
      <c r="C4" s="181">
        <v>232</v>
      </c>
      <c r="D4" s="180">
        <v>43</v>
      </c>
      <c r="E4" s="180">
        <v>3759</v>
      </c>
      <c r="F4" s="69">
        <v>715</v>
      </c>
      <c r="G4" s="70">
        <v>0.18534482758620691</v>
      </c>
      <c r="H4" s="70">
        <v>0.19021016227720139</v>
      </c>
      <c r="I4" s="70">
        <v>1.0774242044600351E-2</v>
      </c>
    </row>
    <row r="5" spans="1:9" x14ac:dyDescent="0.35">
      <c r="B5" s="68" t="s">
        <v>97</v>
      </c>
      <c r="C5" s="181">
        <v>247</v>
      </c>
      <c r="D5" s="180">
        <v>50</v>
      </c>
      <c r="E5" s="180">
        <v>3817</v>
      </c>
      <c r="F5" s="69">
        <v>706</v>
      </c>
      <c r="G5" s="70">
        <v>0.20242914979757085</v>
      </c>
      <c r="H5" s="70">
        <v>0.18496201205134924</v>
      </c>
      <c r="I5" s="70">
        <v>1.2303149606299213E-2</v>
      </c>
    </row>
    <row r="6" spans="1:9" x14ac:dyDescent="0.35">
      <c r="B6" s="68" t="s">
        <v>98</v>
      </c>
      <c r="C6" s="181">
        <v>261</v>
      </c>
      <c r="D6" s="180">
        <v>51</v>
      </c>
      <c r="E6" s="180">
        <v>3969</v>
      </c>
      <c r="F6" s="69">
        <v>714</v>
      </c>
      <c r="G6" s="70">
        <v>0.19540229885057472</v>
      </c>
      <c r="H6" s="70">
        <v>0.17989417989417988</v>
      </c>
      <c r="I6" s="70">
        <v>1.2056737588652482E-2</v>
      </c>
    </row>
    <row r="7" spans="1:9" x14ac:dyDescent="0.35">
      <c r="B7" s="68" t="s">
        <v>99</v>
      </c>
      <c r="C7" s="181">
        <v>293</v>
      </c>
      <c r="D7" s="180">
        <v>61</v>
      </c>
      <c r="E7" s="180">
        <v>4167</v>
      </c>
      <c r="F7" s="69">
        <v>785</v>
      </c>
      <c r="G7" s="70">
        <v>0.20819112627986347</v>
      </c>
      <c r="H7" s="70">
        <v>0.18838492920566355</v>
      </c>
      <c r="I7" s="70">
        <v>1.3677130044843049E-2</v>
      </c>
    </row>
    <row r="8" spans="1:9" x14ac:dyDescent="0.35">
      <c r="B8" s="68" t="s">
        <v>100</v>
      </c>
      <c r="C8" s="181">
        <v>344</v>
      </c>
      <c r="D8" s="180">
        <v>72</v>
      </c>
      <c r="E8" s="180">
        <v>4375</v>
      </c>
      <c r="F8" s="69">
        <v>840</v>
      </c>
      <c r="G8" s="70">
        <v>0.20930232558139536</v>
      </c>
      <c r="H8" s="70">
        <v>0.192</v>
      </c>
      <c r="I8" s="70">
        <v>1.5257469802924348E-2</v>
      </c>
    </row>
    <row r="9" spans="1:9" x14ac:dyDescent="0.35">
      <c r="B9" s="68" t="s">
        <v>101</v>
      </c>
      <c r="C9" s="181">
        <v>411</v>
      </c>
      <c r="D9" s="180">
        <v>80</v>
      </c>
      <c r="E9" s="180">
        <v>4915</v>
      </c>
      <c r="F9" s="69">
        <v>829</v>
      </c>
      <c r="G9" s="70">
        <v>0.19464720194647203</v>
      </c>
      <c r="H9" s="70">
        <v>0.1686673448626653</v>
      </c>
      <c r="I9" s="70">
        <v>1.5020653398422831E-2</v>
      </c>
    </row>
    <row r="10" spans="1:9" x14ac:dyDescent="0.35">
      <c r="B10" s="68" t="s">
        <v>102</v>
      </c>
      <c r="C10" s="181">
        <v>464</v>
      </c>
      <c r="D10" s="180">
        <v>108</v>
      </c>
      <c r="E10" s="180">
        <v>5391</v>
      </c>
      <c r="F10" s="69">
        <v>1158</v>
      </c>
      <c r="G10" s="70">
        <v>0.23275862068965517</v>
      </c>
      <c r="H10" s="70">
        <v>0.21480244852531999</v>
      </c>
      <c r="I10" s="70">
        <v>1.8445772843723313E-2</v>
      </c>
    </row>
    <row r="11" spans="1:9" x14ac:dyDescent="0.35">
      <c r="B11" s="68" t="s">
        <v>138</v>
      </c>
      <c r="C11" s="181">
        <v>463</v>
      </c>
      <c r="D11" s="180">
        <v>140</v>
      </c>
      <c r="E11" s="180">
        <v>5342</v>
      </c>
      <c r="F11" s="69">
        <v>1349</v>
      </c>
      <c r="G11" s="70">
        <v>0.30237580993520519</v>
      </c>
      <c r="H11" s="70">
        <v>0.25252714339198801</v>
      </c>
      <c r="I11" s="70">
        <v>2.4117140396210164E-2</v>
      </c>
    </row>
    <row r="12" spans="1:9" x14ac:dyDescent="0.35">
      <c r="B12" s="68" t="s">
        <v>104</v>
      </c>
      <c r="C12" s="181">
        <v>524</v>
      </c>
      <c r="D12" s="180">
        <v>202</v>
      </c>
      <c r="E12" s="180">
        <v>5779</v>
      </c>
      <c r="F12" s="69">
        <v>1723</v>
      </c>
      <c r="G12" s="70">
        <v>0.38549618320610685</v>
      </c>
      <c r="H12" s="70">
        <v>0.29814846859318223</v>
      </c>
      <c r="I12" s="70">
        <v>3.204823100111058E-2</v>
      </c>
    </row>
    <row r="13" spans="1:9" x14ac:dyDescent="0.35">
      <c r="B13" s="68" t="s">
        <v>105</v>
      </c>
      <c r="C13" s="181">
        <v>574</v>
      </c>
      <c r="D13" s="180">
        <v>218</v>
      </c>
      <c r="E13" s="180">
        <v>6097</v>
      </c>
      <c r="F13" s="69">
        <v>1914</v>
      </c>
      <c r="G13" s="70">
        <v>0.37979094076655051</v>
      </c>
      <c r="H13" s="70">
        <v>0.31392488108906019</v>
      </c>
      <c r="I13" s="70">
        <v>3.2678758806775593E-2</v>
      </c>
    </row>
    <row r="14" spans="1:9" x14ac:dyDescent="0.35">
      <c r="B14" s="68" t="s">
        <v>106</v>
      </c>
      <c r="C14" s="182">
        <v>687</v>
      </c>
      <c r="D14" s="177">
        <v>301</v>
      </c>
      <c r="E14" s="177">
        <v>6696</v>
      </c>
      <c r="F14" s="69">
        <v>2340</v>
      </c>
      <c r="G14" s="70">
        <v>0.438136826783115</v>
      </c>
      <c r="H14" s="70">
        <v>0.34946236559139787</v>
      </c>
      <c r="I14" s="70">
        <v>4.0769334958688883E-2</v>
      </c>
    </row>
    <row r="15" spans="1:9" x14ac:dyDescent="0.35">
      <c r="B15" s="68" t="s">
        <v>71</v>
      </c>
      <c r="C15" s="182">
        <v>752</v>
      </c>
      <c r="D15" s="177">
        <v>331</v>
      </c>
      <c r="E15" s="177">
        <v>6620</v>
      </c>
      <c r="F15" s="69">
        <v>2343</v>
      </c>
      <c r="G15" s="70">
        <v>0.44015957446808512</v>
      </c>
      <c r="H15" s="70">
        <v>0.3539274924471299</v>
      </c>
      <c r="I15" s="70">
        <v>4.489962018448182E-2</v>
      </c>
    </row>
    <row r="16" spans="1:9" x14ac:dyDescent="0.35">
      <c r="B16" s="158" t="s">
        <v>72</v>
      </c>
      <c r="C16" s="183">
        <v>699</v>
      </c>
      <c r="D16" s="178">
        <v>323</v>
      </c>
      <c r="E16" s="178">
        <v>5901</v>
      </c>
      <c r="F16" s="167">
        <v>2239</v>
      </c>
      <c r="G16" s="168">
        <v>0.46208869814020026</v>
      </c>
      <c r="H16" s="168">
        <v>0.37942721572614813</v>
      </c>
      <c r="I16" s="168">
        <v>4.8939393939393942E-2</v>
      </c>
    </row>
    <row r="17" spans="2:2" x14ac:dyDescent="0.35">
      <c r="B17" s="24" t="s">
        <v>172</v>
      </c>
    </row>
    <row r="18" spans="2:2" x14ac:dyDescent="0.35">
      <c r="B18" s="24" t="s">
        <v>204</v>
      </c>
    </row>
    <row r="19" spans="2:2" x14ac:dyDescent="0.35">
      <c r="B19" s="24"/>
    </row>
  </sheetData>
  <hyperlinks>
    <hyperlink ref="A1" location="Index!A1" display="Index" xr:uid="{9FC90B60-DB87-4F08-B8D9-8E7942116A53}"/>
  </hyperlinks>
  <pageMargins left="0.7" right="0.7" top="0.75" bottom="0.75" header="0.3" footer="0.3"/>
  <pageSetup paperSize="9" scale="96" orientation="landscape" r:id="rId1"/>
  <headerFooter>
    <oddFooter>&amp;L&amp;1#&amp;"Calibri"&amp;11&amp;K000000OFFICIAL: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L8"/>
  <sheetViews>
    <sheetView showGridLines="0" zoomScaleNormal="100" zoomScaleSheetLayoutView="175" workbookViewId="0">
      <selection activeCell="C1" sqref="C1:C1048576"/>
    </sheetView>
  </sheetViews>
  <sheetFormatPr defaultRowHeight="14.5" x14ac:dyDescent="0.35"/>
  <cols>
    <col min="2" max="2" width="74" customWidth="1"/>
    <col min="3" max="3" width="8.81640625" customWidth="1"/>
  </cols>
  <sheetData>
    <row r="1" spans="1:12" s="96" customFormat="1" x14ac:dyDescent="0.35">
      <c r="A1" s="101" t="s">
        <v>47</v>
      </c>
      <c r="B1" s="102" t="s">
        <v>205</v>
      </c>
    </row>
    <row r="2" spans="1:12" x14ac:dyDescent="0.35">
      <c r="B2" s="92"/>
      <c r="C2" s="184" t="s">
        <v>106</v>
      </c>
      <c r="D2" s="184" t="s">
        <v>206</v>
      </c>
      <c r="E2" s="184" t="s">
        <v>72</v>
      </c>
      <c r="F2" s="22"/>
      <c r="G2" s="22"/>
      <c r="H2" s="22"/>
      <c r="I2" s="22"/>
      <c r="J2" s="22"/>
      <c r="K2" s="22"/>
      <c r="L2" s="22"/>
    </row>
    <row r="3" spans="1:12" x14ac:dyDescent="0.35">
      <c r="B3" s="94" t="s">
        <v>207</v>
      </c>
      <c r="C3" s="94">
        <v>111</v>
      </c>
      <c r="D3" s="94">
        <v>90</v>
      </c>
      <c r="E3" s="186">
        <v>100</v>
      </c>
      <c r="F3" s="22"/>
      <c r="G3" s="22"/>
      <c r="H3" s="22"/>
      <c r="I3" s="22"/>
      <c r="J3" s="22"/>
      <c r="K3" s="22"/>
      <c r="L3" s="22"/>
    </row>
    <row r="4" spans="1:12" x14ac:dyDescent="0.35">
      <c r="B4" s="28" t="s">
        <v>208</v>
      </c>
      <c r="C4" s="94">
        <v>27</v>
      </c>
      <c r="D4" s="94">
        <v>11</v>
      </c>
      <c r="E4" s="94">
        <v>8</v>
      </c>
      <c r="F4" s="22"/>
      <c r="G4" s="22"/>
      <c r="H4" s="22"/>
      <c r="I4" s="22"/>
      <c r="J4" s="22"/>
      <c r="K4" s="22"/>
      <c r="L4" s="22"/>
    </row>
    <row r="5" spans="1:12" ht="15" thickBot="1" x14ac:dyDescent="0.4">
      <c r="B5" s="46" t="s">
        <v>209</v>
      </c>
      <c r="C5" s="185">
        <v>0.24324324324324326</v>
      </c>
      <c r="D5" s="185">
        <v>0.12222222222222222</v>
      </c>
      <c r="E5" s="187">
        <v>0.08</v>
      </c>
      <c r="F5" s="22"/>
      <c r="G5" s="22"/>
      <c r="H5" s="22"/>
    </row>
    <row r="6" spans="1:12" x14ac:dyDescent="0.35">
      <c r="B6" s="22" t="s">
        <v>210</v>
      </c>
      <c r="C6" s="22"/>
      <c r="D6" s="22"/>
      <c r="E6" s="22"/>
      <c r="F6" s="22"/>
      <c r="G6" s="22"/>
      <c r="H6" s="22"/>
    </row>
    <row r="7" spans="1:12" x14ac:dyDescent="0.35">
      <c r="B7" s="22" t="s">
        <v>211</v>
      </c>
    </row>
    <row r="8" spans="1:12" x14ac:dyDescent="0.35">
      <c r="B8" s="123" t="s">
        <v>212</v>
      </c>
    </row>
  </sheetData>
  <hyperlinks>
    <hyperlink ref="A1" location="Index!A1" display="Index" xr:uid="{BE7B768A-D51E-4A7E-A777-28EFDF1CD15D}"/>
  </hyperlinks>
  <pageMargins left="0.7" right="0.7" top="0.75" bottom="0.75" header="0.3" footer="0.3"/>
  <pageSetup paperSize="9" scale="95" orientation="landscape" r:id="rId1"/>
  <headerFooter>
    <oddFooter>&amp;L&amp;1#&amp;"Calibri"&amp;11&amp;K000000OFFICIAL: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P29"/>
  <sheetViews>
    <sheetView showGridLines="0" zoomScaleNormal="100" zoomScaleSheetLayoutView="70" workbookViewId="0">
      <selection activeCell="I29" sqref="I29"/>
    </sheetView>
  </sheetViews>
  <sheetFormatPr defaultRowHeight="14.5" x14ac:dyDescent="0.35"/>
  <cols>
    <col min="2" max="2" width="56.7265625" customWidth="1"/>
    <col min="16" max="16" width="9.1796875" style="28"/>
  </cols>
  <sheetData>
    <row r="1" spans="1:16" ht="15" thickBot="1" x14ac:dyDescent="0.4">
      <c r="A1" s="3" t="s">
        <v>47</v>
      </c>
      <c r="B1" s="72" t="s">
        <v>219</v>
      </c>
      <c r="C1" s="40"/>
      <c r="D1" s="40"/>
      <c r="E1" s="40"/>
      <c r="F1" s="40"/>
      <c r="G1" s="40"/>
      <c r="H1" s="40"/>
      <c r="I1" s="40"/>
      <c r="J1" s="40"/>
      <c r="K1" s="40"/>
      <c r="L1" s="40"/>
      <c r="M1" s="40"/>
      <c r="N1" s="44"/>
      <c r="O1" s="44"/>
      <c r="P1" s="44"/>
    </row>
    <row r="2" spans="1:16" ht="15" thickBot="1" x14ac:dyDescent="0.4">
      <c r="B2" s="46"/>
      <c r="C2" s="15" t="s">
        <v>95</v>
      </c>
      <c r="D2" s="15" t="s">
        <v>96</v>
      </c>
      <c r="E2" s="15" t="s">
        <v>97</v>
      </c>
      <c r="F2" s="15" t="s">
        <v>98</v>
      </c>
      <c r="G2" s="15" t="s">
        <v>99</v>
      </c>
      <c r="H2" s="15" t="s">
        <v>100</v>
      </c>
      <c r="I2" s="15" t="s">
        <v>101</v>
      </c>
      <c r="J2" s="15" t="s">
        <v>102</v>
      </c>
      <c r="K2" s="15" t="s">
        <v>103</v>
      </c>
      <c r="L2" s="15" t="s">
        <v>104</v>
      </c>
      <c r="M2" s="15" t="s">
        <v>105</v>
      </c>
      <c r="N2" s="15" t="s">
        <v>106</v>
      </c>
      <c r="O2" s="15" t="s">
        <v>213</v>
      </c>
      <c r="P2" s="15" t="s">
        <v>72</v>
      </c>
    </row>
    <row r="3" spans="1:16" x14ac:dyDescent="0.35">
      <c r="B3" s="38" t="s">
        <v>220</v>
      </c>
      <c r="C3" s="47">
        <v>248</v>
      </c>
      <c r="D3" s="47">
        <v>201</v>
      </c>
      <c r="E3" s="47">
        <v>226</v>
      </c>
      <c r="F3" s="47">
        <v>211</v>
      </c>
      <c r="G3" s="47">
        <v>236</v>
      </c>
      <c r="H3" s="47">
        <v>236</v>
      </c>
      <c r="I3" s="47">
        <v>194</v>
      </c>
      <c r="J3" s="47">
        <v>194</v>
      </c>
      <c r="K3" s="47">
        <v>289</v>
      </c>
      <c r="L3" s="47">
        <v>316</v>
      </c>
      <c r="M3" s="47">
        <v>373</v>
      </c>
      <c r="N3" s="47">
        <v>497</v>
      </c>
      <c r="O3" s="85">
        <v>461</v>
      </c>
      <c r="P3" s="85" t="s">
        <v>221</v>
      </c>
    </row>
    <row r="4" spans="1:16" x14ac:dyDescent="0.35">
      <c r="B4" s="38" t="s">
        <v>222</v>
      </c>
      <c r="C4" s="47">
        <v>2367</v>
      </c>
      <c r="D4" s="47">
        <v>2756</v>
      </c>
      <c r="E4" s="47">
        <v>2637</v>
      </c>
      <c r="F4" s="47">
        <v>2417</v>
      </c>
      <c r="G4" s="47">
        <v>2068</v>
      </c>
      <c r="H4" s="47">
        <v>2311</v>
      </c>
      <c r="I4" s="47">
        <v>2264</v>
      </c>
      <c r="J4" s="47">
        <v>2252</v>
      </c>
      <c r="K4" s="47">
        <v>2416</v>
      </c>
      <c r="L4" s="47">
        <v>2286</v>
      </c>
      <c r="M4" s="47">
        <v>2674</v>
      </c>
      <c r="N4" s="47">
        <v>3184</v>
      </c>
      <c r="O4" s="85">
        <v>3189</v>
      </c>
      <c r="P4" s="85" t="s">
        <v>223</v>
      </c>
    </row>
    <row r="5" spans="1:16" ht="15" thickBot="1" x14ac:dyDescent="0.4">
      <c r="B5" s="41" t="s">
        <v>215</v>
      </c>
      <c r="C5" s="48">
        <v>157</v>
      </c>
      <c r="D5" s="48">
        <v>99</v>
      </c>
      <c r="E5" s="48">
        <v>191</v>
      </c>
      <c r="F5" s="48">
        <v>178</v>
      </c>
      <c r="G5" s="48">
        <v>170</v>
      </c>
      <c r="H5" s="48">
        <v>133</v>
      </c>
      <c r="I5" s="48">
        <v>114</v>
      </c>
      <c r="J5" s="48">
        <v>105</v>
      </c>
      <c r="K5" s="48">
        <v>148</v>
      </c>
      <c r="L5" s="48">
        <v>187</v>
      </c>
      <c r="M5" s="48">
        <v>188</v>
      </c>
      <c r="N5" s="48">
        <v>286</v>
      </c>
      <c r="O5" s="86">
        <v>369</v>
      </c>
      <c r="P5" s="86" t="s">
        <v>224</v>
      </c>
    </row>
    <row r="6" spans="1:16" x14ac:dyDescent="0.35">
      <c r="B6" s="7" t="s">
        <v>216</v>
      </c>
    </row>
    <row r="7" spans="1:16" x14ac:dyDescent="0.35">
      <c r="B7" s="7" t="s">
        <v>217</v>
      </c>
      <c r="E7" s="75"/>
      <c r="F7" s="71"/>
      <c r="G7" s="71"/>
      <c r="H7" s="71"/>
      <c r="I7" s="71"/>
      <c r="J7" s="71"/>
      <c r="K7" s="71"/>
      <c r="L7" s="71"/>
      <c r="M7" s="71"/>
      <c r="N7" s="71"/>
      <c r="O7" s="71"/>
    </row>
    <row r="8" spans="1:16" x14ac:dyDescent="0.35">
      <c r="B8" s="7" t="s">
        <v>218</v>
      </c>
    </row>
    <row r="9" spans="1:16" x14ac:dyDescent="0.35">
      <c r="B9" s="22"/>
      <c r="C9" s="82"/>
    </row>
    <row r="11" spans="1:16" ht="15" thickBot="1" x14ac:dyDescent="0.4">
      <c r="B11" s="72" t="s">
        <v>225</v>
      </c>
      <c r="C11" s="40"/>
      <c r="D11" s="40"/>
      <c r="E11" s="40"/>
      <c r="F11" s="40"/>
      <c r="G11" s="40"/>
      <c r="H11" s="40"/>
      <c r="I11" s="40"/>
      <c r="J11" s="40"/>
      <c r="K11" s="40"/>
      <c r="L11" s="40"/>
      <c r="M11" s="40"/>
      <c r="N11" s="44"/>
      <c r="O11" s="44"/>
    </row>
    <row r="12" spans="1:16" ht="15" thickBot="1" x14ac:dyDescent="0.4">
      <c r="B12" s="60"/>
      <c r="C12" s="73" t="s">
        <v>95</v>
      </c>
      <c r="D12" s="73" t="s">
        <v>96</v>
      </c>
      <c r="E12" s="73" t="s">
        <v>97</v>
      </c>
      <c r="F12" s="73" t="s">
        <v>98</v>
      </c>
      <c r="G12" s="73" t="s">
        <v>99</v>
      </c>
      <c r="H12" s="73" t="s">
        <v>100</v>
      </c>
      <c r="I12" s="73" t="s">
        <v>101</v>
      </c>
      <c r="J12" s="73" t="s">
        <v>102</v>
      </c>
      <c r="K12" s="73" t="s">
        <v>103</v>
      </c>
      <c r="L12" s="73" t="s">
        <v>104</v>
      </c>
      <c r="M12" s="73" t="s">
        <v>105</v>
      </c>
      <c r="N12" s="73" t="s">
        <v>106</v>
      </c>
      <c r="O12" s="73" t="s">
        <v>213</v>
      </c>
      <c r="P12" s="73" t="s">
        <v>72</v>
      </c>
    </row>
    <row r="13" spans="1:16" x14ac:dyDescent="0.35">
      <c r="B13" s="38" t="s">
        <v>226</v>
      </c>
      <c r="C13" s="74">
        <v>123</v>
      </c>
      <c r="D13" s="74">
        <v>129</v>
      </c>
      <c r="E13" s="74">
        <v>105</v>
      </c>
      <c r="F13" s="74">
        <v>133</v>
      </c>
      <c r="G13" s="74">
        <v>147</v>
      </c>
      <c r="H13" s="74">
        <v>128</v>
      </c>
      <c r="I13" s="74">
        <v>116</v>
      </c>
      <c r="J13" s="74">
        <v>116</v>
      </c>
      <c r="K13" s="74">
        <v>176</v>
      </c>
      <c r="L13" s="74">
        <v>176</v>
      </c>
      <c r="M13" s="74">
        <v>205</v>
      </c>
      <c r="N13" s="74">
        <v>278</v>
      </c>
      <c r="O13" s="74">
        <v>234</v>
      </c>
      <c r="P13" s="74" t="s">
        <v>227</v>
      </c>
    </row>
    <row r="14" spans="1:16" x14ac:dyDescent="0.35">
      <c r="B14" s="38" t="s">
        <v>214</v>
      </c>
      <c r="C14" s="74">
        <v>1473</v>
      </c>
      <c r="D14" s="74">
        <v>1759</v>
      </c>
      <c r="E14" s="74">
        <v>1682</v>
      </c>
      <c r="F14" s="74">
        <v>1428</v>
      </c>
      <c r="G14" s="74">
        <v>1202</v>
      </c>
      <c r="H14" s="74">
        <v>1279</v>
      </c>
      <c r="I14" s="74">
        <v>1283</v>
      </c>
      <c r="J14" s="74">
        <v>1334</v>
      </c>
      <c r="K14" s="74">
        <v>1348</v>
      </c>
      <c r="L14" s="74">
        <v>1258</v>
      </c>
      <c r="M14" s="74">
        <v>1438</v>
      </c>
      <c r="N14" s="74">
        <v>1695</v>
      </c>
      <c r="O14" s="74">
        <v>1666</v>
      </c>
      <c r="P14" s="74" t="s">
        <v>228</v>
      </c>
    </row>
    <row r="15" spans="1:16" x14ac:dyDescent="0.35">
      <c r="B15" s="27" t="s">
        <v>215</v>
      </c>
      <c r="C15" s="74">
        <v>93</v>
      </c>
      <c r="D15" s="74">
        <v>64</v>
      </c>
      <c r="E15" s="74">
        <v>116</v>
      </c>
      <c r="F15" s="74">
        <v>112</v>
      </c>
      <c r="G15" s="74">
        <v>110</v>
      </c>
      <c r="H15" s="74">
        <v>71</v>
      </c>
      <c r="I15" s="74">
        <v>49</v>
      </c>
      <c r="J15" s="74">
        <v>61</v>
      </c>
      <c r="K15" s="74">
        <v>94</v>
      </c>
      <c r="L15" s="74">
        <v>116</v>
      </c>
      <c r="M15" s="74">
        <v>109</v>
      </c>
      <c r="N15" s="74">
        <v>180</v>
      </c>
      <c r="O15" s="74">
        <v>192</v>
      </c>
      <c r="P15" s="74" t="s">
        <v>229</v>
      </c>
    </row>
    <row r="16" spans="1:16" ht="15" thickBot="1" x14ac:dyDescent="0.4">
      <c r="B16" s="83" t="s">
        <v>230</v>
      </c>
      <c r="C16" s="84">
        <f t="shared" ref="C16:O16" si="0">C13/C3</f>
        <v>0.49596774193548387</v>
      </c>
      <c r="D16" s="84">
        <f t="shared" si="0"/>
        <v>0.64179104477611937</v>
      </c>
      <c r="E16" s="84">
        <f t="shared" si="0"/>
        <v>0.46460176991150443</v>
      </c>
      <c r="F16" s="84">
        <f t="shared" si="0"/>
        <v>0.63033175355450233</v>
      </c>
      <c r="G16" s="84">
        <f t="shared" si="0"/>
        <v>0.6228813559322034</v>
      </c>
      <c r="H16" s="84">
        <f t="shared" si="0"/>
        <v>0.5423728813559322</v>
      </c>
      <c r="I16" s="84">
        <f t="shared" si="0"/>
        <v>0.59793814432989689</v>
      </c>
      <c r="J16" s="84">
        <f t="shared" si="0"/>
        <v>0.59793814432989689</v>
      </c>
      <c r="K16" s="84">
        <f t="shared" si="0"/>
        <v>0.60899653979238755</v>
      </c>
      <c r="L16" s="84">
        <f t="shared" si="0"/>
        <v>0.55696202531645567</v>
      </c>
      <c r="M16" s="84">
        <f t="shared" si="0"/>
        <v>0.54959785522788207</v>
      </c>
      <c r="N16" s="84">
        <f t="shared" si="0"/>
        <v>0.55935613682092555</v>
      </c>
      <c r="O16" s="84">
        <f t="shared" si="0"/>
        <v>0.50759219088937091</v>
      </c>
      <c r="P16" s="84" t="s">
        <v>231</v>
      </c>
    </row>
    <row r="17" spans="2:16" ht="15" thickBot="1" x14ac:dyDescent="0.4">
      <c r="B17" s="5" t="s">
        <v>232</v>
      </c>
      <c r="C17" s="100">
        <f>C14/C4</f>
        <v>0.62230671736375154</v>
      </c>
      <c r="D17" s="100">
        <f t="shared" ref="D17:O17" si="1">D14/D4</f>
        <v>0.63824383164005805</v>
      </c>
      <c r="E17" s="100">
        <f t="shared" si="1"/>
        <v>0.63784603716344335</v>
      </c>
      <c r="F17" s="100">
        <f t="shared" si="1"/>
        <v>0.59081505999172523</v>
      </c>
      <c r="G17" s="100">
        <f t="shared" si="1"/>
        <v>0.5812379110251451</v>
      </c>
      <c r="H17" s="100">
        <f t="shared" si="1"/>
        <v>0.55344006923409783</v>
      </c>
      <c r="I17" s="100">
        <f t="shared" si="1"/>
        <v>0.56669611307420498</v>
      </c>
      <c r="J17" s="100">
        <f t="shared" si="1"/>
        <v>0.59236234458259329</v>
      </c>
      <c r="K17" s="100">
        <f t="shared" si="1"/>
        <v>0.55794701986754969</v>
      </c>
      <c r="L17" s="100">
        <f t="shared" si="1"/>
        <v>0.55030621172353456</v>
      </c>
      <c r="M17" s="100">
        <f t="shared" si="1"/>
        <v>0.53777112939416605</v>
      </c>
      <c r="N17" s="100">
        <f t="shared" si="1"/>
        <v>0.53234924623115576</v>
      </c>
      <c r="O17" s="100">
        <f t="shared" si="1"/>
        <v>0.52242082157416114</v>
      </c>
      <c r="P17" s="100" t="s">
        <v>233</v>
      </c>
    </row>
    <row r="18" spans="2:16" x14ac:dyDescent="0.35">
      <c r="B18" s="7" t="s">
        <v>216</v>
      </c>
    </row>
    <row r="19" spans="2:16" x14ac:dyDescent="0.35">
      <c r="B19" s="7" t="s">
        <v>217</v>
      </c>
    </row>
    <row r="20" spans="2:16" x14ac:dyDescent="0.35">
      <c r="B20" s="7" t="s">
        <v>234</v>
      </c>
      <c r="C20" s="43"/>
      <c r="D20" s="43"/>
      <c r="E20" s="43"/>
      <c r="F20" s="43"/>
      <c r="G20" s="43"/>
      <c r="H20" s="43"/>
      <c r="I20" s="43"/>
      <c r="J20" s="43"/>
      <c r="K20" s="43"/>
      <c r="L20" s="43"/>
      <c r="M20" s="43"/>
      <c r="N20" s="43"/>
      <c r="O20" s="43"/>
    </row>
    <row r="26" spans="2:16" x14ac:dyDescent="0.35">
      <c r="E26" s="98"/>
      <c r="F26" s="42"/>
      <c r="G26" s="99"/>
    </row>
    <row r="27" spans="2:16" x14ac:dyDescent="0.35">
      <c r="E27" s="98"/>
      <c r="F27" s="42"/>
      <c r="G27" s="99"/>
    </row>
    <row r="28" spans="2:16" x14ac:dyDescent="0.35">
      <c r="E28" s="98"/>
      <c r="F28" s="42"/>
      <c r="G28" s="99"/>
    </row>
    <row r="29" spans="2:16" x14ac:dyDescent="0.35">
      <c r="E29" s="98"/>
      <c r="F29" s="42"/>
      <c r="G29" s="99"/>
    </row>
  </sheetData>
  <hyperlinks>
    <hyperlink ref="A1" location="Index!A1" display="Index" xr:uid="{BF82A363-84E2-47C2-A3FE-7ED4919FFB6B}"/>
  </hyperlinks>
  <pageMargins left="0.7" right="0.7" top="0.75" bottom="0.75" header="0.3" footer="0.3"/>
  <pageSetup paperSize="9" scale="76" orientation="landscape" r:id="rId1"/>
  <headerFooter>
    <oddFooter>&amp;L&amp;1#&amp;"Calibri"&amp;11&amp;K000000OFFICIAL: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dimension ref="A1:T8"/>
  <sheetViews>
    <sheetView showGridLines="0" zoomScaleNormal="100" zoomScaleSheetLayoutView="190" workbookViewId="0"/>
  </sheetViews>
  <sheetFormatPr defaultRowHeight="14.5" x14ac:dyDescent="0.35"/>
  <cols>
    <col min="2" max="2" width="30.54296875" customWidth="1"/>
  </cols>
  <sheetData>
    <row r="1" spans="1:20" x14ac:dyDescent="0.35">
      <c r="A1" s="3" t="s">
        <v>47</v>
      </c>
      <c r="B1" s="102" t="s">
        <v>235</v>
      </c>
      <c r="C1" s="96"/>
      <c r="D1" s="96"/>
      <c r="E1" s="96"/>
      <c r="F1" s="96"/>
      <c r="G1" s="96"/>
      <c r="H1" s="96"/>
      <c r="I1" s="96"/>
      <c r="J1" s="96"/>
    </row>
    <row r="2" spans="1:20" x14ac:dyDescent="0.35">
      <c r="A2" s="3"/>
      <c r="B2" s="92"/>
      <c r="C2" s="93" t="s">
        <v>71</v>
      </c>
      <c r="D2" s="93" t="s">
        <v>72</v>
      </c>
      <c r="E2" s="93" t="s">
        <v>236</v>
      </c>
      <c r="G2" s="22"/>
      <c r="H2" s="22"/>
      <c r="I2" s="22"/>
      <c r="J2" s="22"/>
    </row>
    <row r="3" spans="1:20" x14ac:dyDescent="0.35">
      <c r="A3" s="3"/>
      <c r="B3" s="94" t="s">
        <v>237</v>
      </c>
      <c r="C3" s="94">
        <v>484</v>
      </c>
      <c r="D3" s="28">
        <v>652</v>
      </c>
      <c r="G3" s="22"/>
      <c r="H3" s="22"/>
      <c r="I3" s="22"/>
      <c r="J3" s="22"/>
      <c r="Q3" s="149"/>
      <c r="R3" s="149"/>
      <c r="S3" s="140"/>
      <c r="T3" s="140"/>
    </row>
    <row r="4" spans="1:20" ht="15" thickBot="1" x14ac:dyDescent="0.4">
      <c r="B4" s="46"/>
      <c r="C4" s="95"/>
      <c r="D4" s="46"/>
      <c r="E4" s="46"/>
      <c r="G4" s="22"/>
      <c r="H4" s="22"/>
      <c r="I4" s="22"/>
      <c r="Q4" s="53"/>
      <c r="R4" s="53"/>
    </row>
    <row r="5" spans="1:20" x14ac:dyDescent="0.35">
      <c r="B5" s="22" t="s">
        <v>238</v>
      </c>
      <c r="C5" s="22"/>
      <c r="D5" s="22"/>
      <c r="E5" s="22"/>
      <c r="F5" s="22"/>
      <c r="G5" s="22"/>
      <c r="H5" s="22"/>
      <c r="I5" s="22"/>
    </row>
    <row r="6" spans="1:20" x14ac:dyDescent="0.35">
      <c r="B6" s="22"/>
    </row>
    <row r="7" spans="1:20" x14ac:dyDescent="0.35">
      <c r="B7" s="141" t="s">
        <v>239</v>
      </c>
    </row>
    <row r="8" spans="1:20" x14ac:dyDescent="0.35">
      <c r="B8" s="141" t="s">
        <v>240</v>
      </c>
    </row>
  </sheetData>
  <hyperlinks>
    <hyperlink ref="A1" location="Index!A1" display="Index" xr:uid="{7732A021-E7EE-4847-8E0D-CB0A3B07EF1D}"/>
  </hyperlinks>
  <pageMargins left="0.7" right="0.7" top="0.75" bottom="0.75" header="0.3" footer="0.3"/>
  <pageSetup paperSize="9" orientation="landscape" r:id="rId1"/>
  <headerFooter>
    <oddFooter>&amp;L&amp;1#&amp;"Calibri"&amp;11&amp;K000000OFFICIAL: Sensitive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F11"/>
  <sheetViews>
    <sheetView showGridLines="0" topLeftCell="A3" zoomScaleNormal="100" zoomScaleSheetLayoutView="160" workbookViewId="0">
      <selection activeCell="K52" sqref="K52:L52"/>
    </sheetView>
  </sheetViews>
  <sheetFormatPr defaultRowHeight="14.5" x14ac:dyDescent="0.35"/>
  <cols>
    <col min="2" max="2" width="46.1796875" customWidth="1"/>
    <col min="6" max="6" width="9.54296875" bestFit="1" customWidth="1"/>
  </cols>
  <sheetData>
    <row r="1" spans="1:6" x14ac:dyDescent="0.35">
      <c r="A1" s="3" t="s">
        <v>47</v>
      </c>
      <c r="B1" s="49" t="s">
        <v>253</v>
      </c>
      <c r="C1" s="23"/>
      <c r="D1" s="23"/>
      <c r="E1" s="23"/>
      <c r="F1" s="23"/>
    </row>
    <row r="2" spans="1:6" x14ac:dyDescent="0.35">
      <c r="B2" s="31" t="s">
        <v>241</v>
      </c>
      <c r="C2" s="32" t="s">
        <v>242</v>
      </c>
      <c r="D2" s="32" t="s">
        <v>243</v>
      </c>
      <c r="E2" s="32" t="s">
        <v>244</v>
      </c>
      <c r="F2" s="32" t="s">
        <v>245</v>
      </c>
    </row>
    <row r="3" spans="1:6" x14ac:dyDescent="0.35">
      <c r="B3" s="33" t="s">
        <v>254</v>
      </c>
      <c r="C3" s="77">
        <v>1241</v>
      </c>
      <c r="D3" s="77">
        <v>176</v>
      </c>
      <c r="E3" s="77">
        <v>0</v>
      </c>
      <c r="F3" s="77">
        <v>1417</v>
      </c>
    </row>
    <row r="4" spans="1:6" ht="23" x14ac:dyDescent="0.35">
      <c r="B4" s="34" t="s">
        <v>247</v>
      </c>
      <c r="C4" s="78" t="s">
        <v>246</v>
      </c>
      <c r="D4" s="78" t="s">
        <v>246</v>
      </c>
      <c r="E4" s="77">
        <v>153</v>
      </c>
      <c r="F4" s="77">
        <v>153</v>
      </c>
    </row>
    <row r="5" spans="1:6" x14ac:dyDescent="0.35">
      <c r="B5" s="76" t="s">
        <v>255</v>
      </c>
      <c r="C5" s="79">
        <v>1030</v>
      </c>
      <c r="D5" s="79">
        <v>105</v>
      </c>
      <c r="E5" s="80">
        <v>68</v>
      </c>
      <c r="F5" s="80">
        <f>SUM(C5:E5)</f>
        <v>1203</v>
      </c>
    </row>
    <row r="6" spans="1:6" x14ac:dyDescent="0.35">
      <c r="B6" s="76" t="s">
        <v>256</v>
      </c>
      <c r="C6" s="150" t="s">
        <v>257</v>
      </c>
      <c r="D6" s="150" t="s">
        <v>258</v>
      </c>
      <c r="E6" s="6" t="s">
        <v>259</v>
      </c>
      <c r="F6" s="6" t="s">
        <v>260</v>
      </c>
    </row>
    <row r="7" spans="1:6" x14ac:dyDescent="0.35">
      <c r="B7" s="37" t="s">
        <v>248</v>
      </c>
      <c r="C7" s="81">
        <v>3267</v>
      </c>
      <c r="D7" s="81">
        <v>401</v>
      </c>
      <c r="E7" s="81">
        <v>711</v>
      </c>
      <c r="F7" s="81">
        <v>4388</v>
      </c>
    </row>
    <row r="8" spans="1:6" x14ac:dyDescent="0.35">
      <c r="B8" s="205" t="s">
        <v>249</v>
      </c>
      <c r="C8" s="205"/>
      <c r="D8" s="205"/>
      <c r="E8" s="205"/>
      <c r="F8" s="151">
        <v>0.23849999999999999</v>
      </c>
    </row>
    <row r="9" spans="1:6" x14ac:dyDescent="0.35">
      <c r="B9" s="22" t="s">
        <v>250</v>
      </c>
      <c r="C9" s="35"/>
      <c r="D9" s="35"/>
      <c r="E9" s="35"/>
      <c r="F9" s="36"/>
    </row>
    <row r="10" spans="1:6" x14ac:dyDescent="0.35">
      <c r="B10" s="22" t="s">
        <v>251</v>
      </c>
      <c r="C10" s="35"/>
      <c r="D10" s="35"/>
      <c r="E10" s="35"/>
      <c r="F10" s="36"/>
    </row>
    <row r="11" spans="1:6" x14ac:dyDescent="0.35">
      <c r="B11" s="45" t="s">
        <v>252</v>
      </c>
      <c r="C11" s="28"/>
      <c r="D11" s="28"/>
      <c r="E11" s="28"/>
      <c r="F11" s="28"/>
    </row>
  </sheetData>
  <mergeCells count="1">
    <mergeCell ref="B8:E8"/>
  </mergeCells>
  <hyperlinks>
    <hyperlink ref="A1" location="Index!A1" display="Index" xr:uid="{CD9166C4-0E60-4C20-A5BB-D74A5383A923}"/>
  </hyperlinks>
  <pageMargins left="0.7" right="0.7" top="0.75" bottom="0.75" header="0.3" footer="0.3"/>
  <pageSetup paperSize="9" orientation="landscape" r:id="rId1"/>
  <headerFooter>
    <oddFooter>&amp;L&amp;1#&amp;"Calibri"&amp;11&amp;K000000OFFICIAL: 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dimension ref="A1:N11"/>
  <sheetViews>
    <sheetView showGridLines="0" zoomScaleNormal="100" zoomScaleSheetLayoutView="175" workbookViewId="0">
      <selection activeCell="B1" sqref="B1:E1"/>
    </sheetView>
  </sheetViews>
  <sheetFormatPr defaultRowHeight="14.5" x14ac:dyDescent="0.35"/>
  <cols>
    <col min="2" max="2" width="79" bestFit="1" customWidth="1"/>
    <col min="3" max="3" width="12" bestFit="1" customWidth="1"/>
    <col min="4" max="4" width="15.7265625" bestFit="1" customWidth="1"/>
    <col min="5" max="5" width="8.81640625" bestFit="1" customWidth="1"/>
  </cols>
  <sheetData>
    <row r="1" spans="1:14" ht="25" customHeight="1" x14ac:dyDescent="0.35">
      <c r="B1" s="206" t="s">
        <v>261</v>
      </c>
      <c r="C1" s="206"/>
      <c r="D1" s="206"/>
      <c r="E1" s="206"/>
      <c r="N1" s="3"/>
    </row>
    <row r="2" spans="1:14" ht="27.75" customHeight="1" x14ac:dyDescent="0.35">
      <c r="A2" s="3" t="s">
        <v>47</v>
      </c>
      <c r="B2" s="193" t="s">
        <v>262</v>
      </c>
      <c r="C2" s="193"/>
      <c r="D2" s="193"/>
      <c r="E2" s="193"/>
      <c r="F2" s="193"/>
      <c r="G2" s="193"/>
      <c r="H2" s="193"/>
      <c r="I2" s="193"/>
      <c r="J2" s="193"/>
    </row>
    <row r="3" spans="1:14" x14ac:dyDescent="0.35">
      <c r="B3" s="25" t="s">
        <v>263</v>
      </c>
      <c r="C3" s="17" t="s">
        <v>125</v>
      </c>
      <c r="D3" s="17" t="s">
        <v>126</v>
      </c>
      <c r="E3" s="17" t="s">
        <v>264</v>
      </c>
    </row>
    <row r="4" spans="1:14" x14ac:dyDescent="0.35">
      <c r="B4" s="18" t="s">
        <v>265</v>
      </c>
      <c r="C4" s="21">
        <v>0.5</v>
      </c>
      <c r="D4" s="21">
        <v>0.50900000000000001</v>
      </c>
      <c r="E4" s="19">
        <v>1</v>
      </c>
      <c r="F4" s="20"/>
    </row>
    <row r="5" spans="1:14" x14ac:dyDescent="0.35">
      <c r="B5" s="18" t="s">
        <v>102</v>
      </c>
      <c r="C5" s="21">
        <v>0.63</v>
      </c>
      <c r="D5" s="21">
        <v>0.52800000000000002</v>
      </c>
      <c r="E5" s="39">
        <v>1.2</v>
      </c>
    </row>
    <row r="6" spans="1:14" x14ac:dyDescent="0.35">
      <c r="B6" s="188" t="s">
        <v>106</v>
      </c>
      <c r="C6" s="189"/>
      <c r="D6" s="189"/>
      <c r="E6" s="190"/>
    </row>
    <row r="7" spans="1:14" x14ac:dyDescent="0.35">
      <c r="B7" s="22" t="s">
        <v>266</v>
      </c>
    </row>
    <row r="8" spans="1:14" x14ac:dyDescent="0.35">
      <c r="B8" s="22" t="s">
        <v>267</v>
      </c>
    </row>
    <row r="10" spans="1:14" ht="14.5" customHeight="1" x14ac:dyDescent="0.35"/>
    <row r="11" spans="1:14" ht="14.5" customHeight="1" x14ac:dyDescent="0.35"/>
  </sheetData>
  <mergeCells count="1">
    <mergeCell ref="B1:E1"/>
  </mergeCells>
  <hyperlinks>
    <hyperlink ref="A2" location="Index!A1" display="Index" xr:uid="{20DE785A-6314-48B7-9147-561CA0508032}"/>
  </hyperlinks>
  <pageMargins left="0.7" right="0.7" top="0.75" bottom="0.75" header="0.3" footer="0.3"/>
  <pageSetup paperSize="9" orientation="landscape" r:id="rId1"/>
  <headerFooter>
    <oddFooter>&amp;L&amp;1#&amp;"Calibri"&amp;11&amp;K000000OFFICIAL: 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dimension ref="A1:K8"/>
  <sheetViews>
    <sheetView showGridLines="0" zoomScaleNormal="100" zoomScaleSheetLayoutView="110" workbookViewId="0">
      <selection activeCell="G15" sqref="G15"/>
    </sheetView>
  </sheetViews>
  <sheetFormatPr defaultRowHeight="14.5" x14ac:dyDescent="0.35"/>
  <cols>
    <col min="3" max="3" width="12" bestFit="1" customWidth="1"/>
    <col min="4" max="4" width="15.7265625" bestFit="1" customWidth="1"/>
    <col min="5" max="5" width="8.81640625" bestFit="1" customWidth="1"/>
  </cols>
  <sheetData>
    <row r="1" spans="1:11" ht="32.25" customHeight="1" x14ac:dyDescent="0.35">
      <c r="A1" s="61" t="s">
        <v>47</v>
      </c>
      <c r="B1" s="206" t="s">
        <v>261</v>
      </c>
      <c r="C1" s="206"/>
      <c r="D1" s="206"/>
      <c r="E1" s="206"/>
    </row>
    <row r="2" spans="1:11" ht="15" customHeight="1" x14ac:dyDescent="0.35">
      <c r="B2" s="196" t="s">
        <v>268</v>
      </c>
      <c r="C2" s="193"/>
      <c r="D2" s="193"/>
      <c r="E2" s="193"/>
      <c r="F2" s="193"/>
      <c r="G2" s="193"/>
      <c r="H2" s="193"/>
      <c r="I2" s="193"/>
      <c r="J2" s="193"/>
      <c r="K2" s="193"/>
    </row>
    <row r="3" spans="1:11" x14ac:dyDescent="0.35">
      <c r="B3" s="16" t="s">
        <v>263</v>
      </c>
      <c r="C3" s="17" t="s">
        <v>125</v>
      </c>
      <c r="D3" s="17" t="s">
        <v>126</v>
      </c>
      <c r="E3" s="17" t="s">
        <v>264</v>
      </c>
    </row>
    <row r="4" spans="1:11" x14ac:dyDescent="0.35">
      <c r="B4" s="18" t="s">
        <v>269</v>
      </c>
      <c r="C4" s="21">
        <v>0.26</v>
      </c>
      <c r="D4" s="21">
        <v>5.2999999999999999E-2</v>
      </c>
      <c r="E4" s="19">
        <f>C4/D4</f>
        <v>4.9056603773584913</v>
      </c>
    </row>
    <row r="5" spans="1:11" x14ac:dyDescent="0.35">
      <c r="B5" s="18" t="s">
        <v>270</v>
      </c>
      <c r="C5" s="21">
        <v>0.20599999999999999</v>
      </c>
      <c r="D5" s="21">
        <v>4.2999999999999997E-2</v>
      </c>
      <c r="E5" s="19">
        <f>C5/D5</f>
        <v>4.7906976744186052</v>
      </c>
    </row>
    <row r="6" spans="1:11" x14ac:dyDescent="0.35">
      <c r="B6" s="188" t="s">
        <v>106</v>
      </c>
      <c r="C6" s="189"/>
      <c r="D6" s="189"/>
      <c r="E6" s="191"/>
    </row>
    <row r="7" spans="1:11" x14ac:dyDescent="0.35">
      <c r="B7" s="22" t="s">
        <v>266</v>
      </c>
    </row>
    <row r="8" spans="1:11" x14ac:dyDescent="0.35">
      <c r="B8" s="22" t="s">
        <v>271</v>
      </c>
    </row>
  </sheetData>
  <mergeCells count="1">
    <mergeCell ref="B1:E1"/>
  </mergeCells>
  <hyperlinks>
    <hyperlink ref="A1" location="Index!A1" display="Index" xr:uid="{349899E7-C26A-4C28-8B63-8934EE1699A3}"/>
  </hyperlinks>
  <pageMargins left="0.7" right="0.7" top="0.75" bottom="0.75" header="0.3" footer="0.3"/>
  <pageSetup paperSize="9"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Y1048494"/>
  <sheetViews>
    <sheetView showGridLines="0" zoomScaleNormal="100" zoomScaleSheetLayoutView="85" workbookViewId="0">
      <selection activeCell="A12" sqref="A12"/>
    </sheetView>
  </sheetViews>
  <sheetFormatPr defaultColWidth="9.1796875" defaultRowHeight="14.5" x14ac:dyDescent="0.35"/>
  <cols>
    <col min="4" max="4" width="13.453125" customWidth="1"/>
    <col min="6" max="6" width="13.26953125" customWidth="1"/>
    <col min="7" max="7" width="14.54296875" customWidth="1"/>
    <col min="8" max="8" width="9.54296875" customWidth="1"/>
    <col min="10" max="10" width="20.453125" customWidth="1"/>
    <col min="11" max="11" width="17" customWidth="1"/>
    <col min="12" max="12" width="10.7265625" bestFit="1" customWidth="1"/>
    <col min="14" max="14" width="9.1796875" customWidth="1"/>
  </cols>
  <sheetData>
    <row r="1" spans="1:25" ht="15" thickBot="1" x14ac:dyDescent="0.4">
      <c r="A1" s="3" t="s">
        <v>47</v>
      </c>
      <c r="B1" s="9" t="s">
        <v>48</v>
      </c>
      <c r="C1" s="40"/>
      <c r="D1" s="40"/>
      <c r="E1" s="40"/>
      <c r="F1" s="40"/>
      <c r="G1" s="40"/>
      <c r="H1" s="40"/>
      <c r="I1" s="40"/>
      <c r="J1" s="40"/>
      <c r="K1" s="40"/>
    </row>
    <row r="2" spans="1:25" ht="35" thickBot="1" x14ac:dyDescent="0.4">
      <c r="B2" s="5" t="s">
        <v>49</v>
      </c>
      <c r="C2" s="5" t="s">
        <v>50</v>
      </c>
      <c r="D2" s="5" t="s">
        <v>51</v>
      </c>
      <c r="E2" s="5" t="s">
        <v>52</v>
      </c>
      <c r="F2" s="10" t="s">
        <v>53</v>
      </c>
      <c r="G2" s="10" t="s">
        <v>54</v>
      </c>
      <c r="H2" s="10" t="s">
        <v>55</v>
      </c>
      <c r="I2" s="10" t="s">
        <v>56</v>
      </c>
      <c r="J2" s="10" t="s">
        <v>57</v>
      </c>
      <c r="K2" s="10" t="s">
        <v>58</v>
      </c>
    </row>
    <row r="3" spans="1:25" x14ac:dyDescent="0.35">
      <c r="B3" s="131" t="s">
        <v>59</v>
      </c>
      <c r="C3" s="153">
        <v>708</v>
      </c>
      <c r="D3" s="153">
        <v>11314</v>
      </c>
      <c r="E3" s="153">
        <v>439</v>
      </c>
      <c r="F3" s="109">
        <f>SUM(C3/J3)*10000</f>
        <v>745.57708508845826</v>
      </c>
      <c r="G3" s="109">
        <f>SUM(D3/K3)*10000</f>
        <v>213.89221828576183</v>
      </c>
      <c r="H3" s="109">
        <f>F3-G3</f>
        <v>531.68486680269643</v>
      </c>
      <c r="I3" s="109">
        <f>F3/G3</f>
        <v>3.4857606838803314</v>
      </c>
      <c r="J3" s="80">
        <v>9496</v>
      </c>
      <c r="K3" s="80">
        <v>528958</v>
      </c>
    </row>
    <row r="4" spans="1:25" x14ac:dyDescent="0.35">
      <c r="B4" s="131" t="s">
        <v>60</v>
      </c>
      <c r="C4" s="153">
        <v>763</v>
      </c>
      <c r="D4" s="153">
        <v>11665</v>
      </c>
      <c r="E4" s="153">
        <v>320</v>
      </c>
      <c r="F4" s="109">
        <f>SUM(C4/J4)*10000</f>
        <v>803.91950268675589</v>
      </c>
      <c r="G4" s="109">
        <f>SUM(D4/K4)*10000</f>
        <v>220.54541741977931</v>
      </c>
      <c r="H4" s="109">
        <f>F4-G4</f>
        <v>583.37408526697664</v>
      </c>
      <c r="I4" s="109">
        <f>F4/G4</f>
        <v>3.645142629087597</v>
      </c>
      <c r="J4" s="80">
        <v>9491</v>
      </c>
      <c r="K4" s="80">
        <v>528916</v>
      </c>
    </row>
    <row r="5" spans="1:25" x14ac:dyDescent="0.35">
      <c r="B5" s="131" t="s">
        <v>61</v>
      </c>
      <c r="C5" s="153">
        <v>758</v>
      </c>
      <c r="D5" s="153">
        <v>11523</v>
      </c>
      <c r="E5" s="153">
        <v>265</v>
      </c>
      <c r="F5" s="109">
        <f>SUM(C5/J5)*10000</f>
        <v>798.14678319469317</v>
      </c>
      <c r="G5" s="109">
        <f>SUM(D5/K5)*10000</f>
        <v>217.77092381135967</v>
      </c>
      <c r="H5" s="109">
        <f>F5-G5</f>
        <v>580.37585938333348</v>
      </c>
      <c r="I5" s="109">
        <f>F5/G5</f>
        <v>3.6650750670740329</v>
      </c>
      <c r="J5" s="80">
        <v>9497</v>
      </c>
      <c r="K5" s="80">
        <v>529134</v>
      </c>
      <c r="W5" s="20"/>
      <c r="Y5" s="20"/>
    </row>
    <row r="6" spans="1:25" x14ac:dyDescent="0.35">
      <c r="B6" s="131" t="s">
        <v>62</v>
      </c>
      <c r="C6" s="153">
        <v>714</v>
      </c>
      <c r="D6" s="153">
        <v>9762</v>
      </c>
      <c r="E6" s="153">
        <v>277</v>
      </c>
      <c r="F6" s="109">
        <f>SUM(C6/J6)*10000</f>
        <v>750.07878978884332</v>
      </c>
      <c r="G6" s="109">
        <f>SUM(D6/K6)*10000</f>
        <v>184.47513780833259</v>
      </c>
      <c r="H6" s="109">
        <f>F6-G6</f>
        <v>565.60365198051068</v>
      </c>
      <c r="I6" s="109">
        <f>F6/G6</f>
        <v>4.0660156089335251</v>
      </c>
      <c r="J6" s="80">
        <v>9519</v>
      </c>
      <c r="K6" s="80">
        <v>529177</v>
      </c>
      <c r="W6" s="20"/>
      <c r="Y6" s="20"/>
    </row>
    <row r="7" spans="1:25" x14ac:dyDescent="0.35">
      <c r="B7" s="131" t="s">
        <v>63</v>
      </c>
      <c r="C7" s="153">
        <v>675</v>
      </c>
      <c r="D7" s="153">
        <v>8581</v>
      </c>
      <c r="E7" s="153">
        <v>263</v>
      </c>
      <c r="F7" s="109">
        <f>SUM(C7/J7)*10000</f>
        <v>704.22535211267609</v>
      </c>
      <c r="G7" s="109">
        <f>SUM(D7/K7)*10000</f>
        <v>162.32372052550437</v>
      </c>
      <c r="H7" s="109">
        <f>F7-G7</f>
        <v>541.90163158717178</v>
      </c>
      <c r="I7" s="109">
        <f>F7/G7</f>
        <v>4.3384007576516082</v>
      </c>
      <c r="J7" s="80">
        <v>9585</v>
      </c>
      <c r="K7" s="80">
        <v>528635</v>
      </c>
      <c r="V7" s="42"/>
      <c r="W7" s="20"/>
      <c r="X7" s="42"/>
      <c r="Y7" s="20"/>
    </row>
    <row r="8" spans="1:25" x14ac:dyDescent="0.35">
      <c r="B8" s="131" t="s">
        <v>64</v>
      </c>
      <c r="C8" s="153">
        <v>673</v>
      </c>
      <c r="D8" s="153">
        <v>7714</v>
      </c>
      <c r="E8" s="153">
        <v>225</v>
      </c>
      <c r="F8" s="109">
        <f>SUM(C8/J8)*10000</f>
        <v>705.22896363826885</v>
      </c>
      <c r="G8" s="109">
        <f>SUM(D8/K8)*10000</f>
        <v>145.1880348797597</v>
      </c>
      <c r="H8" s="109">
        <f>F8-G8</f>
        <v>560.04092875850915</v>
      </c>
      <c r="I8" s="109">
        <f>F8/G8</f>
        <v>4.8573490523672831</v>
      </c>
      <c r="J8" s="80">
        <v>9543</v>
      </c>
      <c r="K8" s="80">
        <v>531311</v>
      </c>
      <c r="V8" s="42"/>
      <c r="W8" s="20"/>
      <c r="X8" s="42"/>
      <c r="Y8" s="20"/>
    </row>
    <row r="9" spans="1:25" x14ac:dyDescent="0.35">
      <c r="B9" s="131" t="s">
        <v>65</v>
      </c>
      <c r="C9" s="153">
        <v>627</v>
      </c>
      <c r="D9" s="153">
        <v>6774</v>
      </c>
      <c r="E9" s="153">
        <v>241</v>
      </c>
      <c r="F9" s="109">
        <f>SUM(C9/J9)*10000</f>
        <v>653.80604796663192</v>
      </c>
      <c r="G9" s="109">
        <f>SUM(D9/K9)*10000</f>
        <v>126.78911343077415</v>
      </c>
      <c r="H9" s="109">
        <f>F9-G9</f>
        <v>527.01693453585779</v>
      </c>
      <c r="I9" s="109">
        <f>F9/G9</f>
        <v>5.1566418462544483</v>
      </c>
      <c r="J9" s="80">
        <v>9590</v>
      </c>
      <c r="K9" s="80">
        <v>534273</v>
      </c>
    </row>
    <row r="10" spans="1:25" x14ac:dyDescent="0.35">
      <c r="B10" s="131" t="s">
        <v>66</v>
      </c>
      <c r="C10" s="153">
        <v>618</v>
      </c>
      <c r="D10" s="153">
        <v>6358</v>
      </c>
      <c r="E10" s="153">
        <v>215</v>
      </c>
      <c r="F10" s="109">
        <f>SUM(C10/J10)*10000</f>
        <v>645.3634085213032</v>
      </c>
      <c r="G10" s="109">
        <f>SUM(D10/K10)*10000</f>
        <v>117.84265281271026</v>
      </c>
      <c r="H10" s="109">
        <f>F10-G10</f>
        <v>527.5207557085929</v>
      </c>
      <c r="I10" s="109">
        <f>F10/G10</f>
        <v>5.4764840498541094</v>
      </c>
      <c r="J10" s="80">
        <v>9576</v>
      </c>
      <c r="K10" s="80">
        <v>539533</v>
      </c>
    </row>
    <row r="11" spans="1:25" x14ac:dyDescent="0.35">
      <c r="B11" s="131" t="s">
        <v>67</v>
      </c>
      <c r="C11" s="153">
        <v>647</v>
      </c>
      <c r="D11" s="153">
        <v>6102</v>
      </c>
      <c r="E11" s="153">
        <v>276</v>
      </c>
      <c r="F11" s="109">
        <f>SUM(C11/J11)*10000</f>
        <v>675.15391839716165</v>
      </c>
      <c r="G11" s="109">
        <f>SUM(D11/K11)*10000</f>
        <v>111.87749579221808</v>
      </c>
      <c r="H11" s="109">
        <f>F11-G11</f>
        <v>563.2764226049436</v>
      </c>
      <c r="I11" s="109">
        <f>F11/G11</f>
        <v>6.0347607319623577</v>
      </c>
      <c r="J11" s="80">
        <v>9583</v>
      </c>
      <c r="K11" s="80">
        <v>545418</v>
      </c>
    </row>
    <row r="12" spans="1:25" x14ac:dyDescent="0.35">
      <c r="B12" s="131" t="s">
        <v>68</v>
      </c>
      <c r="C12" s="153">
        <v>670</v>
      </c>
      <c r="D12" s="153">
        <v>6053</v>
      </c>
      <c r="E12" s="153">
        <v>318</v>
      </c>
      <c r="F12" s="109">
        <f>SUM(C12/J12)*10000</f>
        <v>683.53397265864101</v>
      </c>
      <c r="G12" s="109">
        <f>SUM(D12/K12)*10000</f>
        <v>108.92567932337592</v>
      </c>
      <c r="H12" s="109">
        <f>F12-G12</f>
        <v>574.6082933352651</v>
      </c>
      <c r="I12" s="109">
        <f>F12/G12</f>
        <v>6.275232588904788</v>
      </c>
      <c r="J12" s="80">
        <v>9802</v>
      </c>
      <c r="K12" s="80">
        <v>555700</v>
      </c>
    </row>
    <row r="13" spans="1:25" x14ac:dyDescent="0.35">
      <c r="B13" s="131" t="s">
        <v>69</v>
      </c>
      <c r="C13" s="153">
        <v>628</v>
      </c>
      <c r="D13" s="153">
        <v>6041</v>
      </c>
      <c r="E13" s="153">
        <v>301</v>
      </c>
      <c r="F13" s="109">
        <f>SUM(C13/J13)*10000</f>
        <v>627.68615692153912</v>
      </c>
      <c r="G13" s="109">
        <f>SUM(D13/K13)*10000</f>
        <v>106.23424995032086</v>
      </c>
      <c r="H13" s="109">
        <f>F13-G13</f>
        <v>521.45190697121825</v>
      </c>
      <c r="I13" s="109">
        <f>F13/G13</f>
        <v>5.9085102706054666</v>
      </c>
      <c r="J13" s="80">
        <v>10005</v>
      </c>
      <c r="K13" s="80">
        <v>568649</v>
      </c>
    </row>
    <row r="14" spans="1:25" x14ac:dyDescent="0.35">
      <c r="B14" s="131" t="s">
        <v>70</v>
      </c>
      <c r="C14" s="153">
        <v>604</v>
      </c>
      <c r="D14" s="153">
        <v>6035</v>
      </c>
      <c r="E14" s="153">
        <v>350</v>
      </c>
      <c r="F14" s="109">
        <f>SUM(C14/J14)*10000</f>
        <v>594.54670735308594</v>
      </c>
      <c r="G14" s="109">
        <f>SUM(D14/K14)*10000</f>
        <v>103.92933838255985</v>
      </c>
      <c r="H14" s="109">
        <f>F14-G14</f>
        <v>490.61736897052606</v>
      </c>
      <c r="I14" s="109">
        <f>F14/G14</f>
        <v>5.7206821154252196</v>
      </c>
      <c r="J14" s="80">
        <v>10159</v>
      </c>
      <c r="K14" s="80">
        <v>580683</v>
      </c>
    </row>
    <row r="15" spans="1:25" x14ac:dyDescent="0.35">
      <c r="B15" s="131" t="s">
        <v>71</v>
      </c>
      <c r="C15" s="153">
        <v>623</v>
      </c>
      <c r="D15" s="153">
        <v>6033</v>
      </c>
      <c r="E15" s="153">
        <v>302</v>
      </c>
      <c r="F15" s="109">
        <f>SUM(C15/J15)*10000</f>
        <v>606.85758815507506</v>
      </c>
      <c r="G15" s="109">
        <f>SUM(D15/K15)*10000</f>
        <v>101.72972571925766</v>
      </c>
      <c r="H15" s="109">
        <f>F15-G15</f>
        <v>505.12786243581741</v>
      </c>
      <c r="I15" s="109">
        <f>F15/G15</f>
        <v>5.9653909795236535</v>
      </c>
      <c r="J15" s="80">
        <v>10266</v>
      </c>
      <c r="K15" s="80">
        <v>593042</v>
      </c>
    </row>
    <row r="16" spans="1:25" x14ac:dyDescent="0.35">
      <c r="B16" s="154" t="s">
        <v>72</v>
      </c>
      <c r="C16" s="155">
        <v>589</v>
      </c>
      <c r="D16" s="155">
        <v>5378</v>
      </c>
      <c r="E16" s="155">
        <v>364</v>
      </c>
      <c r="F16" s="156">
        <f>SUM(C16/J16)*10000</f>
        <v>568.09413580246917</v>
      </c>
      <c r="G16" s="156">
        <f>SUM(D16/K16)*10000</f>
        <v>88.688943895750086</v>
      </c>
      <c r="H16" s="156">
        <f>F16-G16</f>
        <v>479.4051919067191</v>
      </c>
      <c r="I16" s="156">
        <f>F16/G16</f>
        <v>6.405467365472731</v>
      </c>
      <c r="J16" s="157">
        <v>10368</v>
      </c>
      <c r="K16" s="157">
        <v>606389</v>
      </c>
    </row>
    <row r="17" spans="2:11" x14ac:dyDescent="0.35">
      <c r="B17" s="24" t="s">
        <v>73</v>
      </c>
      <c r="C17" s="6"/>
      <c r="D17" s="51"/>
      <c r="E17" s="51"/>
      <c r="F17" s="106"/>
      <c r="G17" s="106"/>
      <c r="H17" s="106"/>
      <c r="I17" s="106"/>
    </row>
    <row r="18" spans="2:11" x14ac:dyDescent="0.35">
      <c r="B18" s="7" t="s">
        <v>74</v>
      </c>
    </row>
    <row r="19" spans="2:11" x14ac:dyDescent="0.35">
      <c r="B19" s="7" t="s">
        <v>75</v>
      </c>
      <c r="C19" s="107"/>
    </row>
    <row r="20" spans="2:11" x14ac:dyDescent="0.35">
      <c r="B20" s="103" t="s">
        <v>76</v>
      </c>
      <c r="C20" s="104"/>
      <c r="D20" s="71"/>
    </row>
    <row r="21" spans="2:11" ht="15" thickBot="1" x14ac:dyDescent="0.4">
      <c r="B21" s="4" t="s">
        <v>77</v>
      </c>
    </row>
    <row r="22" spans="2:11" ht="35" thickBot="1" x14ac:dyDescent="0.4">
      <c r="B22" s="5" t="s">
        <v>49</v>
      </c>
      <c r="C22" s="5" t="s">
        <v>50</v>
      </c>
      <c r="D22" s="5" t="s">
        <v>51</v>
      </c>
      <c r="E22" s="5" t="s">
        <v>52</v>
      </c>
      <c r="F22" s="5" t="s">
        <v>78</v>
      </c>
      <c r="G22" s="5" t="s">
        <v>79</v>
      </c>
      <c r="H22" s="5" t="s">
        <v>80</v>
      </c>
      <c r="I22" s="5" t="s">
        <v>81</v>
      </c>
      <c r="J22" s="5" t="s">
        <v>82</v>
      </c>
      <c r="K22" s="5" t="s">
        <v>83</v>
      </c>
    </row>
    <row r="23" spans="2:11" x14ac:dyDescent="0.35">
      <c r="B23" s="131" t="s">
        <v>59</v>
      </c>
      <c r="C23" s="153">
        <v>301</v>
      </c>
      <c r="D23" s="153">
        <v>3658</v>
      </c>
      <c r="E23" s="153">
        <v>176</v>
      </c>
      <c r="F23" s="109">
        <f>SUM(C23/J23)*10000</f>
        <v>506.22267070299364</v>
      </c>
      <c r="G23" s="109">
        <f>SUM(D23/K23)*10000</f>
        <v>112.11779417894712</v>
      </c>
      <c r="H23" s="109">
        <f>F23-G23</f>
        <v>394.10487652404652</v>
      </c>
      <c r="I23" s="109">
        <f>F23/G23</f>
        <v>4.5150965947031576</v>
      </c>
      <c r="J23" s="80">
        <v>5946</v>
      </c>
      <c r="K23" s="80">
        <v>326264</v>
      </c>
    </row>
    <row r="24" spans="2:11" x14ac:dyDescent="0.35">
      <c r="B24" s="131" t="s">
        <v>60</v>
      </c>
      <c r="C24" s="153">
        <v>312</v>
      </c>
      <c r="D24" s="153">
        <v>3742</v>
      </c>
      <c r="E24" s="153">
        <v>137</v>
      </c>
      <c r="F24" s="109">
        <f>SUM(C24/J24)*10000</f>
        <v>523.05113160100586</v>
      </c>
      <c r="G24" s="109">
        <f>SUM(D24/K24)*10000</f>
        <v>114.9718408091658</v>
      </c>
      <c r="H24" s="109">
        <f>F24-G24</f>
        <v>408.07929079184009</v>
      </c>
      <c r="I24" s="109">
        <f>F24/G24</f>
        <v>4.5493846834129066</v>
      </c>
      <c r="J24" s="80">
        <v>5965</v>
      </c>
      <c r="K24" s="80">
        <v>325471</v>
      </c>
    </row>
    <row r="25" spans="2:11" x14ac:dyDescent="0.35">
      <c r="B25" s="131" t="s">
        <v>61</v>
      </c>
      <c r="C25" s="153">
        <v>280</v>
      </c>
      <c r="D25" s="153">
        <v>3609</v>
      </c>
      <c r="E25" s="153">
        <v>95</v>
      </c>
      <c r="F25" s="109">
        <f>SUM(C25/J25)*10000</f>
        <v>471.30112775627003</v>
      </c>
      <c r="G25" s="109">
        <f>SUM(D25/K25)*10000</f>
        <v>110.95431781079661</v>
      </c>
      <c r="H25" s="109">
        <f>F25-G25</f>
        <v>360.34680994547341</v>
      </c>
      <c r="I25" s="109">
        <f>F25/G25</f>
        <v>4.2477042539250256</v>
      </c>
      <c r="J25" s="80">
        <v>5941</v>
      </c>
      <c r="K25" s="80">
        <v>325269</v>
      </c>
    </row>
    <row r="26" spans="2:11" x14ac:dyDescent="0.35">
      <c r="B26" s="131" t="s">
        <v>62</v>
      </c>
      <c r="C26" s="153">
        <v>287</v>
      </c>
      <c r="D26" s="153">
        <v>3026</v>
      </c>
      <c r="E26" s="153">
        <v>119</v>
      </c>
      <c r="F26" s="109">
        <f>SUM(C26/J26)*10000</f>
        <v>479.21188846218064</v>
      </c>
      <c r="G26" s="109">
        <f>SUM(D26/K26)*10000</f>
        <v>93.346083844896199</v>
      </c>
      <c r="H26" s="109">
        <f>F26-G26</f>
        <v>385.86580461728443</v>
      </c>
      <c r="I26" s="109">
        <f>F26/G26</f>
        <v>5.1337117608322895</v>
      </c>
      <c r="J26" s="80">
        <v>5989</v>
      </c>
      <c r="K26" s="80">
        <v>324170</v>
      </c>
    </row>
    <row r="27" spans="2:11" x14ac:dyDescent="0.35">
      <c r="B27" s="131" t="s">
        <v>63</v>
      </c>
      <c r="C27" s="153">
        <v>281</v>
      </c>
      <c r="D27" s="153">
        <v>2511</v>
      </c>
      <c r="E27" s="153">
        <v>99</v>
      </c>
      <c r="F27" s="109">
        <f>SUM(C27/J27)*10000</f>
        <v>463.08503625576799</v>
      </c>
      <c r="G27" s="109">
        <f>SUM(D27/K27)*10000</f>
        <v>77.48397707881395</v>
      </c>
      <c r="H27" s="109">
        <f>F27-G27</f>
        <v>385.60105917695404</v>
      </c>
      <c r="I27" s="109">
        <f>F27/G27</f>
        <v>5.9765264215172422</v>
      </c>
      <c r="J27" s="80">
        <v>6068</v>
      </c>
      <c r="K27" s="80">
        <v>324067</v>
      </c>
    </row>
    <row r="28" spans="2:11" x14ac:dyDescent="0.35">
      <c r="B28" s="131" t="s">
        <v>64</v>
      </c>
      <c r="C28" s="153">
        <v>275</v>
      </c>
      <c r="D28" s="153">
        <v>2259</v>
      </c>
      <c r="E28" s="153">
        <v>82</v>
      </c>
      <c r="F28" s="109">
        <f>SUM(C28/J28)*10000</f>
        <v>455.29801324503308</v>
      </c>
      <c r="G28" s="109">
        <f>SUM(D28/K28)*10000</f>
        <v>69.396870843176586</v>
      </c>
      <c r="H28" s="109">
        <f>F28-G28</f>
        <v>385.90114240185648</v>
      </c>
      <c r="I28" s="109">
        <f>F28/G28</f>
        <v>6.5607859218021218</v>
      </c>
      <c r="J28" s="80">
        <v>6040</v>
      </c>
      <c r="K28" s="80">
        <v>325519</v>
      </c>
    </row>
    <row r="29" spans="2:11" x14ac:dyDescent="0.35">
      <c r="B29" s="131" t="s">
        <v>65</v>
      </c>
      <c r="C29" s="153">
        <v>268</v>
      </c>
      <c r="D29" s="153">
        <v>1898</v>
      </c>
      <c r="E29" s="153">
        <v>94</v>
      </c>
      <c r="F29" s="109">
        <f>SUM(C29/J29)*10000</f>
        <v>441.80679195515995</v>
      </c>
      <c r="G29" s="109">
        <f>SUM(D29/K29)*10000</f>
        <v>57.750001521338284</v>
      </c>
      <c r="H29" s="109">
        <f>F29-G29</f>
        <v>384.05679043382167</v>
      </c>
      <c r="I29" s="109">
        <f>F29/G29</f>
        <v>7.6503338582928864</v>
      </c>
      <c r="J29" s="80">
        <v>6066</v>
      </c>
      <c r="K29" s="80">
        <v>328658</v>
      </c>
    </row>
    <row r="30" spans="2:11" x14ac:dyDescent="0.35">
      <c r="B30" s="131" t="s">
        <v>66</v>
      </c>
      <c r="C30" s="153">
        <v>236</v>
      </c>
      <c r="D30" s="153">
        <v>1755</v>
      </c>
      <c r="E30" s="153">
        <v>83</v>
      </c>
      <c r="F30" s="109">
        <f>SUM(C30/J30)*10000</f>
        <v>393.66138448707255</v>
      </c>
      <c r="G30" s="109">
        <f>SUM(D30/K30)*10000</f>
        <v>52.759264436648301</v>
      </c>
      <c r="H30" s="109">
        <f>F30-G30</f>
        <v>340.90212005042423</v>
      </c>
      <c r="I30" s="109">
        <f>F30/G30</f>
        <v>7.4614646108224081</v>
      </c>
      <c r="J30" s="80">
        <v>5995</v>
      </c>
      <c r="K30" s="80">
        <v>332643</v>
      </c>
    </row>
    <row r="31" spans="2:11" x14ac:dyDescent="0.35">
      <c r="B31" s="131" t="s">
        <v>67</v>
      </c>
      <c r="C31" s="153">
        <v>247</v>
      </c>
      <c r="D31" s="153">
        <v>1720</v>
      </c>
      <c r="E31" s="153">
        <v>91</v>
      </c>
      <c r="F31" s="109">
        <f>SUM(C31/J31)*10000</f>
        <v>409.95850622406641</v>
      </c>
      <c r="G31" s="109">
        <f>SUM(D31/K31)*10000</f>
        <v>51.023283822949203</v>
      </c>
      <c r="H31" s="109">
        <f>F31-G31</f>
        <v>358.93522240111719</v>
      </c>
      <c r="I31" s="109">
        <f>F31/G31</f>
        <v>8.0347338608511052</v>
      </c>
      <c r="J31" s="80">
        <v>6025</v>
      </c>
      <c r="K31" s="80">
        <v>337101</v>
      </c>
    </row>
    <row r="32" spans="2:11" x14ac:dyDescent="0.35">
      <c r="B32" s="131" t="s">
        <v>68</v>
      </c>
      <c r="C32" s="153">
        <v>272</v>
      </c>
      <c r="D32" s="153">
        <v>1683</v>
      </c>
      <c r="E32" s="153">
        <v>104</v>
      </c>
      <c r="F32" s="109">
        <f>SUM(C32/J32)*10000</f>
        <v>440.05824300275032</v>
      </c>
      <c r="G32" s="109">
        <f>SUM(D32/K32)*10000</f>
        <v>48.712293558862861</v>
      </c>
      <c r="H32" s="109">
        <f>F32-G32</f>
        <v>391.34594944388743</v>
      </c>
      <c r="I32" s="109">
        <f>F32/G32</f>
        <v>9.0338231040382784</v>
      </c>
      <c r="J32" s="80">
        <v>6181</v>
      </c>
      <c r="K32" s="80">
        <v>345498</v>
      </c>
    </row>
    <row r="33" spans="2:11" x14ac:dyDescent="0.35">
      <c r="B33" s="131" t="s">
        <v>69</v>
      </c>
      <c r="C33" s="153">
        <v>255</v>
      </c>
      <c r="D33" s="153">
        <v>1805</v>
      </c>
      <c r="E33" s="153">
        <v>117</v>
      </c>
      <c r="F33" s="109">
        <f>SUM(C33/J33)*10000</f>
        <v>399.87454916104753</v>
      </c>
      <c r="G33" s="109">
        <f>SUM(D33/K33)*10000</f>
        <v>50.485132757718908</v>
      </c>
      <c r="H33" s="109">
        <f>F33-G33</f>
        <v>349.3894164033286</v>
      </c>
      <c r="I33" s="109">
        <f>F33/G33</f>
        <v>7.9206397471522711</v>
      </c>
      <c r="J33" s="80">
        <v>6377</v>
      </c>
      <c r="K33" s="80">
        <v>357531</v>
      </c>
    </row>
    <row r="34" spans="2:11" x14ac:dyDescent="0.35">
      <c r="B34" s="131" t="s">
        <v>70</v>
      </c>
      <c r="C34" s="153">
        <v>251</v>
      </c>
      <c r="D34" s="153">
        <v>1633</v>
      </c>
      <c r="E34" s="153">
        <v>125</v>
      </c>
      <c r="F34" s="109">
        <f>SUM(C34/J34)*10000</f>
        <v>386.39162561576353</v>
      </c>
      <c r="G34" s="109">
        <f>SUM(D34/K34)*10000</f>
        <v>44.269619058979167</v>
      </c>
      <c r="H34" s="109">
        <f>F34-G34</f>
        <v>342.12200655678436</v>
      </c>
      <c r="I34" s="109">
        <f>F34/G34</f>
        <v>8.7281443533766314</v>
      </c>
      <c r="J34" s="80">
        <v>6496</v>
      </c>
      <c r="K34" s="80">
        <v>368876</v>
      </c>
    </row>
    <row r="35" spans="2:11" x14ac:dyDescent="0.35">
      <c r="B35" s="131" t="s">
        <v>71</v>
      </c>
      <c r="C35" s="153">
        <v>231</v>
      </c>
      <c r="D35" s="153">
        <v>1641</v>
      </c>
      <c r="E35" s="153">
        <v>99</v>
      </c>
      <c r="F35" s="109">
        <f>SUM(C35/J35)*10000</f>
        <v>346.7947755592254</v>
      </c>
      <c r="G35" s="109">
        <f>SUM(D35/K35)*10000</f>
        <v>43.252503953610962</v>
      </c>
      <c r="H35" s="109">
        <f>F35-G35</f>
        <v>303.54227160561442</v>
      </c>
      <c r="I35" s="109">
        <f>F35/G35</f>
        <v>8.0179121174387653</v>
      </c>
      <c r="J35" s="80">
        <v>6661</v>
      </c>
      <c r="K35" s="80">
        <v>379400</v>
      </c>
    </row>
    <row r="36" spans="2:11" x14ac:dyDescent="0.35">
      <c r="B36" s="154" t="s">
        <v>72</v>
      </c>
      <c r="C36" s="155">
        <v>208</v>
      </c>
      <c r="D36" s="155">
        <v>1440</v>
      </c>
      <c r="E36" s="155">
        <v>94</v>
      </c>
      <c r="F36" s="156">
        <f>SUM(C36/J36)*10000</f>
        <v>310.49410359755188</v>
      </c>
      <c r="G36" s="156">
        <f>SUM(D36/K36)*10000</f>
        <v>36.889876034645745</v>
      </c>
      <c r="H36" s="156">
        <f>F36-G36</f>
        <v>273.60422756290615</v>
      </c>
      <c r="I36" s="156">
        <f>F36/G36</f>
        <v>8.4167835995422191</v>
      </c>
      <c r="J36" s="157">
        <v>6699</v>
      </c>
      <c r="K36" s="157">
        <v>390351</v>
      </c>
    </row>
    <row r="37" spans="2:11" x14ac:dyDescent="0.35">
      <c r="B37" s="24" t="s">
        <v>73</v>
      </c>
      <c r="C37" s="6"/>
      <c r="D37" s="51"/>
      <c r="E37" s="51"/>
      <c r="F37" s="106"/>
      <c r="G37" s="106"/>
      <c r="H37" s="106"/>
      <c r="I37" s="106"/>
      <c r="J37" s="42"/>
    </row>
    <row r="38" spans="2:11" x14ac:dyDescent="0.35">
      <c r="B38" s="7" t="s">
        <v>74</v>
      </c>
      <c r="C38" s="6"/>
      <c r="D38" s="51"/>
      <c r="E38" s="51"/>
      <c r="F38" s="106"/>
      <c r="G38" s="106"/>
      <c r="H38" s="106"/>
      <c r="I38" s="106"/>
    </row>
    <row r="39" spans="2:11" x14ac:dyDescent="0.35">
      <c r="B39" s="7" t="s">
        <v>75</v>
      </c>
      <c r="C39" s="6"/>
      <c r="D39" s="51"/>
      <c r="E39" s="51"/>
      <c r="F39" s="106"/>
      <c r="G39" s="106"/>
      <c r="H39" s="106"/>
      <c r="I39" s="106"/>
    </row>
    <row r="40" spans="2:11" x14ac:dyDescent="0.35">
      <c r="B40" s="103" t="s">
        <v>84</v>
      </c>
      <c r="C40" s="104"/>
      <c r="D40" s="71"/>
    </row>
    <row r="41" spans="2:11" ht="15" thickBot="1" x14ac:dyDescent="0.4">
      <c r="B41" s="4" t="s">
        <v>85</v>
      </c>
    </row>
    <row r="42" spans="2:11" ht="35" thickBot="1" x14ac:dyDescent="0.4">
      <c r="B42" s="5" t="s">
        <v>49</v>
      </c>
      <c r="C42" s="5" t="s">
        <v>50</v>
      </c>
      <c r="D42" s="5" t="s">
        <v>51</v>
      </c>
      <c r="E42" s="5" t="s">
        <v>52</v>
      </c>
      <c r="F42" s="5" t="s">
        <v>86</v>
      </c>
      <c r="G42" s="5" t="s">
        <v>54</v>
      </c>
      <c r="H42" s="5" t="s">
        <v>87</v>
      </c>
      <c r="I42" s="5" t="s">
        <v>88</v>
      </c>
      <c r="J42" s="5" t="s">
        <v>89</v>
      </c>
      <c r="K42" s="5" t="s">
        <v>90</v>
      </c>
    </row>
    <row r="43" spans="2:11" x14ac:dyDescent="0.35">
      <c r="B43" s="131" t="s">
        <v>59</v>
      </c>
      <c r="C43" s="153">
        <v>407</v>
      </c>
      <c r="D43" s="153">
        <v>7656</v>
      </c>
      <c r="E43" s="153">
        <v>263</v>
      </c>
      <c r="F43" s="109">
        <f>SUM(C43/J43)*10000</f>
        <v>1146.4788732394368</v>
      </c>
      <c r="G43" s="109">
        <f>SUM(D43/K43)*10000</f>
        <v>377.71221644449264</v>
      </c>
      <c r="H43" s="109">
        <f>F43-G43</f>
        <v>768.76665679494408</v>
      </c>
      <c r="I43" s="109">
        <f>F43/G43</f>
        <v>3.035323781771087</v>
      </c>
      <c r="J43" s="80">
        <v>3550</v>
      </c>
      <c r="K43" s="80">
        <v>202694</v>
      </c>
    </row>
    <row r="44" spans="2:11" x14ac:dyDescent="0.35">
      <c r="B44" s="131" t="s">
        <v>60</v>
      </c>
      <c r="C44" s="153">
        <v>451</v>
      </c>
      <c r="D44" s="153">
        <v>7923</v>
      </c>
      <c r="E44" s="153">
        <v>183</v>
      </c>
      <c r="F44" s="109">
        <f>SUM(C44/J44)*10000</f>
        <v>1279.0697674418604</v>
      </c>
      <c r="G44" s="109">
        <f>SUM(D44/K44)*10000</f>
        <v>389.44186389441865</v>
      </c>
      <c r="H44" s="109">
        <f>F44-G44</f>
        <v>889.62790354744175</v>
      </c>
      <c r="I44" s="109">
        <f>F44/G44</f>
        <v>3.284366386939408</v>
      </c>
      <c r="J44" s="80">
        <v>3526</v>
      </c>
      <c r="K44" s="80">
        <v>203445</v>
      </c>
    </row>
    <row r="45" spans="2:11" x14ac:dyDescent="0.35">
      <c r="B45" s="131" t="s">
        <v>61</v>
      </c>
      <c r="C45" s="153">
        <v>478</v>
      </c>
      <c r="D45" s="153">
        <v>7914</v>
      </c>
      <c r="E45" s="153">
        <v>170</v>
      </c>
      <c r="F45" s="109">
        <f>SUM(C45/J45)*10000</f>
        <v>1344.2069741282339</v>
      </c>
      <c r="G45" s="109">
        <f>SUM(D45/K45)*10000</f>
        <v>388.19807225369726</v>
      </c>
      <c r="H45" s="109">
        <f>F45-G45</f>
        <v>956.0089018745366</v>
      </c>
      <c r="I45" s="109">
        <f>F45/G45</f>
        <v>3.4626832800183527</v>
      </c>
      <c r="J45" s="80">
        <v>3556</v>
      </c>
      <c r="K45" s="80">
        <v>203865</v>
      </c>
    </row>
    <row r="46" spans="2:11" x14ac:dyDescent="0.35">
      <c r="B46" s="131" t="s">
        <v>62</v>
      </c>
      <c r="C46" s="153">
        <v>427</v>
      </c>
      <c r="D46" s="153">
        <v>6736</v>
      </c>
      <c r="E46" s="153">
        <v>158</v>
      </c>
      <c r="F46" s="109">
        <f>SUM(C46/J46)*10000</f>
        <v>1209.6317280453256</v>
      </c>
      <c r="G46" s="109">
        <f>SUM(D46/K46)*10000</f>
        <v>328.57414624866465</v>
      </c>
      <c r="H46" s="109">
        <f>F46-G46</f>
        <v>881.057581796661</v>
      </c>
      <c r="I46" s="109">
        <f>F46/G46</f>
        <v>3.6814574179244075</v>
      </c>
      <c r="J46" s="80">
        <v>3530</v>
      </c>
      <c r="K46" s="80">
        <v>205007</v>
      </c>
    </row>
    <row r="47" spans="2:11" x14ac:dyDescent="0.35">
      <c r="B47" s="131" t="s">
        <v>63</v>
      </c>
      <c r="C47" s="153">
        <v>394</v>
      </c>
      <c r="D47" s="153">
        <v>6070</v>
      </c>
      <c r="E47" s="153">
        <v>164</v>
      </c>
      <c r="F47" s="109">
        <f>SUM(C47/J47)*10000</f>
        <v>1120.2729599090133</v>
      </c>
      <c r="G47" s="109">
        <f>SUM(D47/K47)*10000</f>
        <v>296.72285010363305</v>
      </c>
      <c r="H47" s="109">
        <f>F47-G47</f>
        <v>823.5501098053802</v>
      </c>
      <c r="I47" s="109">
        <f>F47/G47</f>
        <v>3.7754859779681547</v>
      </c>
      <c r="J47" s="80">
        <v>3517</v>
      </c>
      <c r="K47" s="80">
        <v>204568</v>
      </c>
    </row>
    <row r="48" spans="2:11" x14ac:dyDescent="0.35">
      <c r="B48" s="131" t="s">
        <v>64</v>
      </c>
      <c r="C48" s="153">
        <v>398</v>
      </c>
      <c r="D48" s="153">
        <v>5455</v>
      </c>
      <c r="E48" s="153">
        <v>143</v>
      </c>
      <c r="F48" s="109">
        <f>SUM(C48/J48)*10000</f>
        <v>1136.1689980017129</v>
      </c>
      <c r="G48" s="109">
        <f>SUM(D48/K48)*10000</f>
        <v>265.07347224381897</v>
      </c>
      <c r="H48" s="109">
        <f>F48-G48</f>
        <v>871.09552575789394</v>
      </c>
      <c r="I48" s="109">
        <f>F48/G48</f>
        <v>4.286241804523713</v>
      </c>
      <c r="J48" s="80">
        <v>3503</v>
      </c>
      <c r="K48" s="80">
        <v>205792</v>
      </c>
    </row>
    <row r="49" spans="2:11" x14ac:dyDescent="0.35">
      <c r="B49" s="131" t="s">
        <v>65</v>
      </c>
      <c r="C49" s="153">
        <v>359</v>
      </c>
      <c r="D49" s="153">
        <v>4876</v>
      </c>
      <c r="E49" s="153">
        <v>147</v>
      </c>
      <c r="F49" s="109">
        <f>SUM(C49/J49)*10000</f>
        <v>1018.7287173666289</v>
      </c>
      <c r="G49" s="109">
        <f>SUM(D49/K49)*10000</f>
        <v>237.1422318410622</v>
      </c>
      <c r="H49" s="109">
        <f>F49-G49</f>
        <v>781.58648552556667</v>
      </c>
      <c r="I49" s="109">
        <f>F49/G49</f>
        <v>4.2958553162702904</v>
      </c>
      <c r="J49" s="80">
        <v>3524</v>
      </c>
      <c r="K49" s="80">
        <v>205615</v>
      </c>
    </row>
    <row r="50" spans="2:11" x14ac:dyDescent="0.35">
      <c r="B50" s="131" t="s">
        <v>66</v>
      </c>
      <c r="C50" s="153">
        <v>382</v>
      </c>
      <c r="D50" s="153">
        <v>4603</v>
      </c>
      <c r="E50" s="153">
        <v>132</v>
      </c>
      <c r="F50" s="109">
        <f>SUM(C50/J50)*10000</f>
        <v>1066.7411337615192</v>
      </c>
      <c r="G50" s="109">
        <f>SUM(D50/K50)*10000</f>
        <v>222.48537870365897</v>
      </c>
      <c r="H50" s="109">
        <f>F50-G50</f>
        <v>844.25575505786026</v>
      </c>
      <c r="I50" s="109">
        <f>F50/G50</f>
        <v>4.7946572488359918</v>
      </c>
      <c r="J50" s="80">
        <v>3581</v>
      </c>
      <c r="K50" s="80">
        <v>206890</v>
      </c>
    </row>
    <row r="51" spans="2:11" x14ac:dyDescent="0.35">
      <c r="B51" s="131" t="s">
        <v>67</v>
      </c>
      <c r="C51" s="153">
        <v>400</v>
      </c>
      <c r="D51" s="153">
        <v>4382</v>
      </c>
      <c r="E51" s="153">
        <v>185</v>
      </c>
      <c r="F51" s="109">
        <f>SUM(C51/J51)*10000</f>
        <v>1124.2270938729623</v>
      </c>
      <c r="G51" s="109">
        <f>SUM(D51/K51)*10000</f>
        <v>210.35249163534422</v>
      </c>
      <c r="H51" s="109">
        <f>F51-G51</f>
        <v>913.87460223761809</v>
      </c>
      <c r="I51" s="109">
        <f>F51/G51</f>
        <v>5.3444914540012292</v>
      </c>
      <c r="J51" s="80">
        <v>3558</v>
      </c>
      <c r="K51" s="80">
        <v>208317</v>
      </c>
    </row>
    <row r="52" spans="2:11" x14ac:dyDescent="0.35">
      <c r="B52" s="131" t="s">
        <v>68</v>
      </c>
      <c r="C52" s="153">
        <v>398</v>
      </c>
      <c r="D52" s="153">
        <v>4370</v>
      </c>
      <c r="E52" s="153">
        <v>214</v>
      </c>
      <c r="F52" s="109">
        <f>SUM(C52/J52)*10000</f>
        <v>1099.1438829052747</v>
      </c>
      <c r="G52" s="109">
        <f>SUM(D52/K52)*10000</f>
        <v>207.89526265211558</v>
      </c>
      <c r="H52" s="109">
        <f>F52-G52</f>
        <v>891.24862025315917</v>
      </c>
      <c r="I52" s="109">
        <f>F52/G52</f>
        <v>5.2870078369440403</v>
      </c>
      <c r="J52" s="80">
        <v>3621</v>
      </c>
      <c r="K52" s="80">
        <v>210202</v>
      </c>
    </row>
    <row r="53" spans="2:11" x14ac:dyDescent="0.35">
      <c r="B53" s="131" t="s">
        <v>69</v>
      </c>
      <c r="C53" s="153">
        <v>373</v>
      </c>
      <c r="D53" s="153">
        <v>4236</v>
      </c>
      <c r="E53" s="153">
        <v>184</v>
      </c>
      <c r="F53" s="109">
        <f>SUM(C53/J53)*10000</f>
        <v>1028.1146637265713</v>
      </c>
      <c r="G53" s="109">
        <f>SUM(D53/K53)*10000</f>
        <v>200.64608418041095</v>
      </c>
      <c r="H53" s="109">
        <f>F53-G53</f>
        <v>827.4685795461603</v>
      </c>
      <c r="I53" s="109">
        <f>F53/G53</f>
        <v>5.1240205754633212</v>
      </c>
      <c r="J53" s="80">
        <v>3628</v>
      </c>
      <c r="K53" s="80">
        <v>211118</v>
      </c>
    </row>
    <row r="54" spans="2:11" x14ac:dyDescent="0.35">
      <c r="B54" s="131" t="s">
        <v>70</v>
      </c>
      <c r="C54" s="153">
        <v>353</v>
      </c>
      <c r="D54" s="153">
        <v>4402</v>
      </c>
      <c r="E54" s="153">
        <v>225</v>
      </c>
      <c r="F54" s="109">
        <f>SUM(C54/J54)*10000</f>
        <v>963.69096369096371</v>
      </c>
      <c r="G54" s="109">
        <f>SUM(D54/K54)*10000</f>
        <v>207.83071381021401</v>
      </c>
      <c r="H54" s="109">
        <f>F54-G54</f>
        <v>755.86024988074973</v>
      </c>
      <c r="I54" s="109">
        <f>F54/G54</f>
        <v>4.6369034971942744</v>
      </c>
      <c r="J54" s="80">
        <v>3663</v>
      </c>
      <c r="K54" s="80">
        <v>211807</v>
      </c>
    </row>
    <row r="55" spans="2:11" x14ac:dyDescent="0.35">
      <c r="B55" s="131" t="s">
        <v>71</v>
      </c>
      <c r="C55" s="153">
        <v>392</v>
      </c>
      <c r="D55" s="153">
        <v>4392</v>
      </c>
      <c r="E55" s="153">
        <v>203</v>
      </c>
      <c r="F55" s="109">
        <f>SUM(C55/J55)*10000</f>
        <v>1087.3786407766991</v>
      </c>
      <c r="G55" s="109">
        <f>SUM(D55/K55)*10000</f>
        <v>205.57755497514535</v>
      </c>
      <c r="H55" s="109">
        <f>F55-G55</f>
        <v>881.80108580155365</v>
      </c>
      <c r="I55" s="109">
        <f>F55/G55</f>
        <v>5.2893840522043609</v>
      </c>
      <c r="J55" s="80">
        <v>3605</v>
      </c>
      <c r="K55" s="80">
        <v>213642</v>
      </c>
    </row>
    <row r="56" spans="2:11" x14ac:dyDescent="0.35">
      <c r="B56" s="154" t="s">
        <v>72</v>
      </c>
      <c r="C56" s="155">
        <v>381</v>
      </c>
      <c r="D56" s="155">
        <v>3938</v>
      </c>
      <c r="E56" s="155">
        <v>270</v>
      </c>
      <c r="F56" s="156">
        <f>SUM(C56/J56)*10000</f>
        <v>1038.4300899427637</v>
      </c>
      <c r="G56" s="156">
        <f>SUM(D56/K56)*10000</f>
        <v>182.28274655384701</v>
      </c>
      <c r="H56" s="156">
        <f>F56-G56</f>
        <v>856.14734338891674</v>
      </c>
      <c r="I56" s="156">
        <f>F56/G56</f>
        <v>5.6968095421801621</v>
      </c>
      <c r="J56" s="157">
        <v>3669</v>
      </c>
      <c r="K56" s="157">
        <v>216038</v>
      </c>
    </row>
    <row r="57" spans="2:11" x14ac:dyDescent="0.35">
      <c r="B57" s="24" t="s">
        <v>73</v>
      </c>
    </row>
    <row r="58" spans="2:11" x14ac:dyDescent="0.35">
      <c r="B58" s="7" t="s">
        <v>91</v>
      </c>
    </row>
    <row r="59" spans="2:11" x14ac:dyDescent="0.35">
      <c r="B59" s="7" t="s">
        <v>75</v>
      </c>
    </row>
    <row r="60" spans="2:11" x14ac:dyDescent="0.35">
      <c r="B60" s="7"/>
    </row>
    <row r="61" spans="2:11" x14ac:dyDescent="0.35">
      <c r="B61" s="7"/>
    </row>
    <row r="62" spans="2:11" x14ac:dyDescent="0.35">
      <c r="B62" s="7"/>
    </row>
    <row r="63" spans="2:11" x14ac:dyDescent="0.35">
      <c r="B63" s="7"/>
    </row>
    <row r="64" spans="2:11" x14ac:dyDescent="0.35">
      <c r="B64" s="7"/>
    </row>
    <row r="1048494" ht="15" customHeight="1" x14ac:dyDescent="0.35"/>
  </sheetData>
  <phoneticPr fontId="51" type="noConversion"/>
  <conditionalFormatting sqref="C3:E16">
    <cfRule type="cellIs" dxfId="33" priority="4" operator="between">
      <formula>1</formula>
      <formula>3</formula>
    </cfRule>
  </conditionalFormatting>
  <conditionalFormatting sqref="C23:E36">
    <cfRule type="cellIs" dxfId="32" priority="3" operator="between">
      <formula>1</formula>
      <formula>3</formula>
    </cfRule>
  </conditionalFormatting>
  <conditionalFormatting sqref="C43:E43">
    <cfRule type="cellIs" dxfId="31" priority="2" operator="between">
      <formula>1</formula>
      <formula>3</formula>
    </cfRule>
  </conditionalFormatting>
  <conditionalFormatting sqref="C44:E56">
    <cfRule type="cellIs" dxfId="30" priority="1" operator="between">
      <formula>1</formula>
      <formula>3</formula>
    </cfRule>
  </conditionalFormatting>
  <hyperlinks>
    <hyperlink ref="A1" location="Index!A1" display="Index" xr:uid="{C2327445-DFA4-4E65-9A57-83CEB001A97F}"/>
  </hyperlinks>
  <pageMargins left="0.7" right="0.7" top="0.75" bottom="0.75" header="0.3" footer="0.3"/>
  <pageSetup paperSize="9" scale="61" orientation="landscape" r:id="rId1"/>
  <headerFooter>
    <oddFooter>&amp;L&amp;1#&amp;"Calibri"&amp;11&amp;K000000OFFICIAL: Sensitive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dimension ref="A1:R48"/>
  <sheetViews>
    <sheetView showGridLines="0" zoomScaleNormal="100" zoomScaleSheetLayoutView="145" workbookViewId="0">
      <selection activeCell="D35" sqref="D35"/>
    </sheetView>
  </sheetViews>
  <sheetFormatPr defaultColWidth="9.1796875" defaultRowHeight="14.5" x14ac:dyDescent="0.35"/>
  <cols>
    <col min="2" max="2" width="18.54296875" customWidth="1"/>
    <col min="3" max="3" width="19.81640625" customWidth="1"/>
    <col min="4" max="4" width="18.453125" customWidth="1"/>
    <col min="13" max="13" width="11.7265625" customWidth="1"/>
  </cols>
  <sheetData>
    <row r="1" spans="1:18" ht="15" thickBot="1" x14ac:dyDescent="0.4">
      <c r="A1" s="105" t="s">
        <v>47</v>
      </c>
      <c r="B1" s="4" t="s">
        <v>272</v>
      </c>
    </row>
    <row r="2" spans="1:18" ht="36.75" customHeight="1" thickBot="1" x14ac:dyDescent="0.4">
      <c r="B2" s="5" t="s">
        <v>49</v>
      </c>
      <c r="C2" s="5" t="s">
        <v>273</v>
      </c>
      <c r="D2" s="5" t="s">
        <v>274</v>
      </c>
    </row>
    <row r="3" spans="1:18" x14ac:dyDescent="0.35">
      <c r="B3" s="122" t="s">
        <v>95</v>
      </c>
      <c r="C3" s="6">
        <v>30</v>
      </c>
      <c r="D3" s="13">
        <v>5.0000000000000001E-3</v>
      </c>
      <c r="H3" s="66"/>
      <c r="I3" s="66"/>
      <c r="J3" s="66"/>
      <c r="K3" s="66"/>
      <c r="R3" s="99"/>
    </row>
    <row r="4" spans="1:18" x14ac:dyDescent="0.35">
      <c r="B4" s="14" t="s">
        <v>96</v>
      </c>
      <c r="C4" s="6">
        <v>62</v>
      </c>
      <c r="D4" s="13">
        <v>0.01</v>
      </c>
      <c r="H4" s="66"/>
      <c r="I4" s="66"/>
      <c r="J4" s="66"/>
      <c r="K4" s="66"/>
      <c r="R4" s="99"/>
    </row>
    <row r="5" spans="1:18" x14ac:dyDescent="0.35">
      <c r="B5" s="14" t="s">
        <v>97</v>
      </c>
      <c r="C5" s="6">
        <v>70</v>
      </c>
      <c r="D5" s="13">
        <v>8.9999999999999993E-3</v>
      </c>
      <c r="H5" s="66"/>
      <c r="I5" s="66"/>
      <c r="J5" s="66"/>
      <c r="K5" s="66"/>
      <c r="R5" s="99"/>
    </row>
    <row r="6" spans="1:18" x14ac:dyDescent="0.35">
      <c r="B6" s="14" t="s">
        <v>98</v>
      </c>
      <c r="C6" s="6">
        <v>86</v>
      </c>
      <c r="D6" s="13">
        <v>1.2E-2</v>
      </c>
      <c r="R6" s="99"/>
    </row>
    <row r="7" spans="1:18" x14ac:dyDescent="0.35">
      <c r="B7" s="14" t="s">
        <v>99</v>
      </c>
      <c r="C7" s="6">
        <v>108</v>
      </c>
      <c r="D7" s="13">
        <v>1.4E-2</v>
      </c>
      <c r="R7" s="99"/>
    </row>
    <row r="8" spans="1:18" x14ac:dyDescent="0.35">
      <c r="B8" s="14" t="s">
        <v>100</v>
      </c>
      <c r="C8" s="38">
        <v>133</v>
      </c>
      <c r="D8" s="13">
        <v>1.9E-2</v>
      </c>
      <c r="R8" s="99"/>
    </row>
    <row r="9" spans="1:18" x14ac:dyDescent="0.35">
      <c r="B9" s="14" t="s">
        <v>101</v>
      </c>
      <c r="C9" s="6">
        <v>116</v>
      </c>
      <c r="D9" s="13">
        <v>1.4E-2</v>
      </c>
    </row>
    <row r="10" spans="1:18" x14ac:dyDescent="0.35">
      <c r="B10" s="14" t="s">
        <v>275</v>
      </c>
      <c r="C10" s="6">
        <v>102</v>
      </c>
      <c r="D10" s="13">
        <v>1.2999999999999999E-2</v>
      </c>
      <c r="H10" s="125"/>
      <c r="I10" s="125"/>
      <c r="J10" s="125"/>
    </row>
    <row r="11" spans="1:18" x14ac:dyDescent="0.35">
      <c r="B11" s="14" t="s">
        <v>138</v>
      </c>
      <c r="C11" s="6">
        <v>132</v>
      </c>
      <c r="D11" s="13">
        <v>1.7000000000000001E-2</v>
      </c>
      <c r="H11" s="125"/>
      <c r="I11" s="125"/>
      <c r="J11" s="125"/>
    </row>
    <row r="12" spans="1:18" x14ac:dyDescent="0.35">
      <c r="B12" s="14" t="s">
        <v>104</v>
      </c>
      <c r="C12" s="6">
        <v>150</v>
      </c>
      <c r="D12" s="13">
        <v>1.7000000000000001E-2</v>
      </c>
      <c r="H12" s="133"/>
      <c r="I12" s="133"/>
      <c r="J12" s="133"/>
      <c r="K12" s="96"/>
    </row>
    <row r="13" spans="1:18" x14ac:dyDescent="0.35">
      <c r="B13" s="14" t="s">
        <v>105</v>
      </c>
      <c r="C13" s="6">
        <v>185</v>
      </c>
      <c r="D13" s="13">
        <v>1.9E-2</v>
      </c>
      <c r="H13" s="133"/>
      <c r="I13" s="133"/>
      <c r="J13" s="133"/>
      <c r="K13" s="96"/>
    </row>
    <row r="14" spans="1:18" x14ac:dyDescent="0.35">
      <c r="B14" s="68" t="s">
        <v>276</v>
      </c>
      <c r="C14" s="69">
        <v>205</v>
      </c>
      <c r="D14" s="70">
        <v>0.02</v>
      </c>
      <c r="H14" s="96"/>
      <c r="I14" s="96"/>
      <c r="J14" s="96"/>
      <c r="K14" s="96"/>
    </row>
    <row r="15" spans="1:18" x14ac:dyDescent="0.35">
      <c r="B15" s="68" t="s">
        <v>277</v>
      </c>
      <c r="C15" s="69">
        <v>210</v>
      </c>
      <c r="D15" s="70">
        <v>2.06E-2</v>
      </c>
      <c r="F15" s="66"/>
      <c r="G15" s="66"/>
      <c r="H15" s="96"/>
      <c r="I15" s="96"/>
      <c r="J15" s="96"/>
      <c r="K15" s="96"/>
      <c r="L15" s="67"/>
    </row>
    <row r="16" spans="1:18" x14ac:dyDescent="0.35">
      <c r="B16" s="158" t="s">
        <v>278</v>
      </c>
      <c r="C16" s="167">
        <v>218</v>
      </c>
      <c r="D16" s="168">
        <v>2.01E-2</v>
      </c>
      <c r="F16" s="66"/>
      <c r="G16" s="66"/>
      <c r="H16" s="96"/>
      <c r="I16" s="96"/>
      <c r="J16" s="96"/>
      <c r="K16" s="96"/>
      <c r="L16" s="67"/>
    </row>
    <row r="17" spans="1:16" x14ac:dyDescent="0.35">
      <c r="B17" s="132" t="s">
        <v>279</v>
      </c>
      <c r="C17" s="96"/>
      <c r="D17" s="96"/>
      <c r="F17" s="66"/>
      <c r="G17" s="66"/>
      <c r="H17" s="96"/>
      <c r="I17" s="96"/>
      <c r="J17" s="96"/>
      <c r="K17" s="96"/>
      <c r="L17" s="67"/>
    </row>
    <row r="18" spans="1:16" x14ac:dyDescent="0.35">
      <c r="B18" s="123" t="s">
        <v>280</v>
      </c>
      <c r="C18" s="96"/>
      <c r="D18" s="96"/>
      <c r="H18" s="96"/>
      <c r="I18" s="96"/>
      <c r="J18" s="96"/>
      <c r="K18" s="96"/>
    </row>
    <row r="19" spans="1:16" x14ac:dyDescent="0.35">
      <c r="B19" s="123" t="s">
        <v>281</v>
      </c>
      <c r="C19" s="96"/>
      <c r="D19" s="96"/>
      <c r="H19" s="96"/>
      <c r="I19" s="96"/>
      <c r="J19" s="96"/>
      <c r="K19" s="96"/>
    </row>
    <row r="20" spans="1:16" x14ac:dyDescent="0.35">
      <c r="B20" s="123" t="s">
        <v>282</v>
      </c>
      <c r="C20" s="96"/>
      <c r="D20" s="96"/>
      <c r="H20" s="96"/>
      <c r="I20" s="96"/>
      <c r="J20" s="96"/>
      <c r="K20" s="96"/>
    </row>
    <row r="21" spans="1:16" x14ac:dyDescent="0.35">
      <c r="B21" s="132" t="s">
        <v>283</v>
      </c>
      <c r="C21" s="133"/>
      <c r="D21" s="133"/>
      <c r="H21" s="96"/>
      <c r="I21" s="96"/>
      <c r="J21" s="96"/>
      <c r="K21" s="96"/>
    </row>
    <row r="22" spans="1:16" x14ac:dyDescent="0.35">
      <c r="B22" s="22" t="s">
        <v>284</v>
      </c>
      <c r="C22" s="125"/>
      <c r="D22" s="125"/>
      <c r="E22" s="125"/>
      <c r="F22" s="125"/>
      <c r="G22" s="125"/>
      <c r="H22" s="96"/>
      <c r="I22" s="96"/>
      <c r="J22" s="96"/>
      <c r="K22" s="96"/>
    </row>
    <row r="23" spans="1:16" x14ac:dyDescent="0.35">
      <c r="B23" s="133"/>
      <c r="C23" s="133"/>
      <c r="D23" s="133"/>
      <c r="E23" s="125"/>
      <c r="F23" s="125"/>
      <c r="G23" s="125"/>
      <c r="H23" s="152"/>
      <c r="I23" s="152"/>
      <c r="J23" s="152"/>
      <c r="K23" s="152"/>
    </row>
    <row r="24" spans="1:16" ht="15" thickBot="1" x14ac:dyDescent="0.4">
      <c r="A24" s="96"/>
      <c r="B24" s="102" t="s">
        <v>285</v>
      </c>
      <c r="C24" s="96"/>
      <c r="D24" s="96"/>
      <c r="E24" s="133"/>
      <c r="F24" s="133"/>
      <c r="G24" s="133"/>
      <c r="H24" s="96"/>
      <c r="I24" s="96"/>
      <c r="J24" s="96"/>
      <c r="K24" s="96"/>
      <c r="L24" s="96"/>
      <c r="M24" s="96"/>
      <c r="N24" s="96"/>
      <c r="O24" s="96"/>
      <c r="P24" s="96"/>
    </row>
    <row r="25" spans="1:16" ht="23.5" thickBot="1" x14ac:dyDescent="0.4">
      <c r="A25" s="96"/>
      <c r="B25" s="134" t="s">
        <v>49</v>
      </c>
      <c r="C25" s="134" t="s">
        <v>273</v>
      </c>
      <c r="D25" s="134" t="s">
        <v>274</v>
      </c>
      <c r="E25" s="96"/>
      <c r="F25" s="96"/>
      <c r="G25" s="133"/>
      <c r="H25" s="96"/>
      <c r="I25" s="96"/>
      <c r="J25" s="96"/>
      <c r="K25" s="96"/>
      <c r="L25" s="96"/>
      <c r="M25" s="96"/>
      <c r="N25" s="96"/>
      <c r="O25" s="96"/>
      <c r="P25" s="96"/>
    </row>
    <row r="26" spans="1:16" ht="16.5" x14ac:dyDescent="0.35">
      <c r="A26" s="96"/>
      <c r="B26" s="68" t="s">
        <v>286</v>
      </c>
      <c r="C26" s="69">
        <v>7</v>
      </c>
      <c r="D26" s="70">
        <v>5.0000000000000001E-4</v>
      </c>
      <c r="E26" s="96"/>
      <c r="F26" s="96"/>
      <c r="G26" s="96"/>
      <c r="H26" s="96"/>
      <c r="I26" s="96"/>
      <c r="J26" s="96"/>
      <c r="K26" s="96"/>
      <c r="L26" s="96"/>
      <c r="M26" s="96"/>
      <c r="N26" s="96"/>
      <c r="O26" s="96"/>
      <c r="P26" s="96"/>
    </row>
    <row r="27" spans="1:16" ht="16.5" x14ac:dyDescent="0.35">
      <c r="A27" s="96"/>
      <c r="B27" s="68" t="s">
        <v>287</v>
      </c>
      <c r="C27" s="69">
        <v>98</v>
      </c>
      <c r="D27" s="70">
        <v>4.4999999999999997E-3</v>
      </c>
      <c r="E27" s="96"/>
      <c r="F27" s="96"/>
      <c r="G27" s="96"/>
      <c r="L27" s="96"/>
      <c r="M27" s="96"/>
      <c r="N27" s="96"/>
      <c r="O27" s="96"/>
      <c r="P27" s="96"/>
    </row>
    <row r="28" spans="1:16" x14ac:dyDescent="0.35">
      <c r="A28" s="96"/>
      <c r="B28" s="68" t="s">
        <v>213</v>
      </c>
      <c r="C28" s="69">
        <v>103</v>
      </c>
      <c r="D28" s="70">
        <v>6.0000000000000001E-3</v>
      </c>
      <c r="E28" s="96"/>
      <c r="F28" s="96"/>
      <c r="G28" s="96"/>
      <c r="L28" s="96"/>
      <c r="M28" s="96"/>
      <c r="N28" s="96"/>
      <c r="O28" s="96"/>
      <c r="P28" s="96"/>
    </row>
    <row r="29" spans="1:16" x14ac:dyDescent="0.35">
      <c r="A29" s="96"/>
      <c r="B29" s="158" t="s">
        <v>72</v>
      </c>
      <c r="C29" s="172" t="s">
        <v>288</v>
      </c>
      <c r="D29" s="172" t="s">
        <v>289</v>
      </c>
      <c r="E29" s="96"/>
      <c r="F29" s="96"/>
      <c r="G29" s="96"/>
      <c r="L29" s="96"/>
      <c r="M29" s="96"/>
      <c r="N29" s="96"/>
      <c r="O29" s="96"/>
      <c r="P29" s="96"/>
    </row>
    <row r="30" spans="1:16" x14ac:dyDescent="0.35">
      <c r="A30" s="96"/>
      <c r="B30" s="123" t="s">
        <v>250</v>
      </c>
      <c r="C30" s="96"/>
      <c r="D30" s="96"/>
      <c r="E30" s="96"/>
      <c r="F30" s="96"/>
      <c r="G30" s="96"/>
      <c r="L30" s="96"/>
      <c r="M30" s="96"/>
      <c r="N30" s="96"/>
      <c r="O30" s="96"/>
      <c r="P30" s="96"/>
    </row>
    <row r="31" spans="1:16" x14ac:dyDescent="0.35">
      <c r="A31" s="96"/>
      <c r="B31" s="123" t="s">
        <v>290</v>
      </c>
      <c r="C31" s="96"/>
      <c r="D31" s="96"/>
      <c r="E31" s="96"/>
      <c r="F31" s="96"/>
      <c r="G31" s="96"/>
      <c r="L31" s="96"/>
      <c r="M31" s="96"/>
      <c r="N31" s="96"/>
      <c r="O31" s="96"/>
      <c r="P31" s="96"/>
    </row>
    <row r="32" spans="1:16" x14ac:dyDescent="0.35">
      <c r="A32" s="96"/>
      <c r="B32" s="123" t="s">
        <v>291</v>
      </c>
      <c r="C32" s="96"/>
      <c r="D32" s="96"/>
      <c r="E32" s="96"/>
      <c r="F32" s="96"/>
      <c r="G32" s="96"/>
      <c r="L32" s="96"/>
      <c r="M32" s="96"/>
      <c r="N32" s="96"/>
      <c r="O32" s="96"/>
      <c r="P32" s="96"/>
    </row>
    <row r="33" spans="1:16" x14ac:dyDescent="0.35">
      <c r="A33" s="96"/>
      <c r="B33" s="123" t="s">
        <v>292</v>
      </c>
      <c r="C33" s="96"/>
      <c r="D33" s="96"/>
      <c r="E33" s="96"/>
      <c r="F33" s="96"/>
      <c r="G33" s="96"/>
      <c r="L33" s="96"/>
      <c r="M33" s="96"/>
      <c r="N33" s="96"/>
      <c r="O33" s="96"/>
      <c r="P33" s="96"/>
    </row>
    <row r="34" spans="1:16" x14ac:dyDescent="0.35">
      <c r="A34" s="96"/>
      <c r="B34" s="197" t="s">
        <v>293</v>
      </c>
      <c r="C34" s="152"/>
      <c r="D34" s="152"/>
      <c r="E34" s="96"/>
      <c r="F34" s="96"/>
      <c r="G34" s="96"/>
      <c r="L34" s="96"/>
      <c r="M34" s="96"/>
      <c r="N34" s="96"/>
      <c r="O34" s="96"/>
      <c r="P34" s="96"/>
    </row>
    <row r="35" spans="1:16" ht="25.5" customHeight="1" x14ac:dyDescent="0.35">
      <c r="A35" s="96"/>
      <c r="B35" s="123" t="s">
        <v>294</v>
      </c>
      <c r="C35" s="96"/>
      <c r="D35" s="96"/>
      <c r="E35" s="152"/>
      <c r="F35" s="152"/>
      <c r="G35" s="152"/>
      <c r="L35" s="152"/>
      <c r="M35" s="152"/>
      <c r="N35" s="96"/>
      <c r="O35" s="96"/>
      <c r="P35" s="96"/>
    </row>
    <row r="36" spans="1:16" x14ac:dyDescent="0.35">
      <c r="A36" s="96"/>
      <c r="B36" s="123"/>
      <c r="C36" s="96"/>
      <c r="D36" s="96"/>
      <c r="E36" s="96"/>
      <c r="F36" s="96"/>
      <c r="G36" s="96"/>
      <c r="L36" s="96"/>
      <c r="M36" s="96"/>
      <c r="N36" s="96"/>
      <c r="O36" s="96"/>
      <c r="P36" s="96"/>
    </row>
    <row r="37" spans="1:16" ht="15" thickBot="1" x14ac:dyDescent="0.4">
      <c r="A37" s="96"/>
      <c r="B37" s="102" t="s">
        <v>295</v>
      </c>
      <c r="C37" s="96"/>
      <c r="D37" s="96"/>
      <c r="E37" s="96"/>
      <c r="F37" s="96"/>
      <c r="G37" s="96"/>
      <c r="L37" s="96"/>
      <c r="M37" s="96"/>
      <c r="N37" s="96"/>
      <c r="O37" s="96"/>
      <c r="P37" s="96"/>
    </row>
    <row r="38" spans="1:16" ht="23.5" thickBot="1" x14ac:dyDescent="0.4">
      <c r="A38" s="96"/>
      <c r="B38" s="5" t="s">
        <v>49</v>
      </c>
      <c r="C38" s="5" t="s">
        <v>273</v>
      </c>
      <c r="D38" s="5" t="s">
        <v>274</v>
      </c>
      <c r="E38" s="96"/>
      <c r="F38" s="96"/>
      <c r="G38" s="96"/>
      <c r="L38" s="96"/>
      <c r="M38" s="96"/>
      <c r="N38" s="96"/>
      <c r="O38" s="96"/>
      <c r="P38" s="96"/>
    </row>
    <row r="39" spans="1:16" x14ac:dyDescent="0.35">
      <c r="B39" s="12">
        <v>2017</v>
      </c>
      <c r="C39" s="6">
        <v>46</v>
      </c>
      <c r="D39" s="13">
        <v>2.0323084940072955E-2</v>
      </c>
      <c r="F39" s="126"/>
    </row>
    <row r="40" spans="1:16" x14ac:dyDescent="0.35">
      <c r="B40" s="12">
        <v>2018</v>
      </c>
      <c r="C40" s="6">
        <v>53</v>
      </c>
      <c r="D40" s="13">
        <v>2.4145E-2</v>
      </c>
    </row>
    <row r="41" spans="1:16" x14ac:dyDescent="0.35">
      <c r="B41" s="131">
        <v>2019</v>
      </c>
      <c r="C41" s="69">
        <v>53</v>
      </c>
      <c r="D41" s="13">
        <v>2.2193999999999998E-2</v>
      </c>
    </row>
    <row r="42" spans="1:16" x14ac:dyDescent="0.35">
      <c r="B42" s="12">
        <v>2020</v>
      </c>
      <c r="C42" s="6">
        <v>60</v>
      </c>
      <c r="D42" s="13">
        <v>2.3318999999999999E-2</v>
      </c>
    </row>
    <row r="43" spans="1:16" x14ac:dyDescent="0.35">
      <c r="B43" s="192">
        <v>2021</v>
      </c>
      <c r="C43" s="172" t="s">
        <v>296</v>
      </c>
      <c r="D43" s="172" t="s">
        <v>297</v>
      </c>
    </row>
    <row r="44" spans="1:16" x14ac:dyDescent="0.35">
      <c r="B44" s="22" t="s">
        <v>298</v>
      </c>
    </row>
    <row r="45" spans="1:16" x14ac:dyDescent="0.35">
      <c r="B45" s="22" t="s">
        <v>299</v>
      </c>
    </row>
    <row r="46" spans="1:16" x14ac:dyDescent="0.35">
      <c r="B46" s="22" t="s">
        <v>300</v>
      </c>
    </row>
    <row r="47" spans="1:16" x14ac:dyDescent="0.35">
      <c r="B47" s="124"/>
    </row>
    <row r="48" spans="1:16" x14ac:dyDescent="0.35">
      <c r="B48" s="22"/>
    </row>
  </sheetData>
  <hyperlinks>
    <hyperlink ref="A1" location="Index!A1" display="Index" xr:uid="{A0C52837-DB54-4E0F-8BC0-7716C569D047}"/>
  </hyperlinks>
  <pageMargins left="0.7" right="0.7" top="0.75" bottom="0.75" header="0.3" footer="0.3"/>
  <pageSetup paperSize="9" scale="76"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Q1048539"/>
  <sheetViews>
    <sheetView showGridLines="0" zoomScaleNormal="100" zoomScaleSheetLayoutView="190" workbookViewId="0">
      <selection activeCell="R46" sqref="R46"/>
    </sheetView>
  </sheetViews>
  <sheetFormatPr defaultColWidth="9.1796875" defaultRowHeight="14.5" x14ac:dyDescent="0.35"/>
  <cols>
    <col min="3" max="3" width="10.54296875" customWidth="1"/>
    <col min="4" max="4" width="14.26953125" customWidth="1"/>
    <col min="5" max="5" width="14.453125" customWidth="1"/>
    <col min="6" max="6" width="18.453125" customWidth="1"/>
    <col min="7" max="7" width="12" customWidth="1"/>
    <col min="8" max="12" width="9.1796875" bestFit="1" customWidth="1"/>
    <col min="13" max="13" width="9.453125" customWidth="1"/>
    <col min="14" max="14" width="9.1796875" bestFit="1" customWidth="1"/>
    <col min="15" max="26" width="8.7265625" customWidth="1"/>
    <col min="16384" max="16384" width="9.1796875" customWidth="1"/>
  </cols>
  <sheetData>
    <row r="1" spans="1:17" ht="15" x14ac:dyDescent="0.35">
      <c r="A1" s="3" t="s">
        <v>47</v>
      </c>
      <c r="B1" s="9" t="s">
        <v>92</v>
      </c>
      <c r="C1" s="40"/>
      <c r="D1" s="40"/>
      <c r="E1" s="40"/>
      <c r="F1" s="40"/>
      <c r="G1" s="40"/>
      <c r="H1" s="40"/>
      <c r="O1" s="9" t="s">
        <v>93</v>
      </c>
      <c r="P1" s="40"/>
      <c r="Q1" s="40"/>
    </row>
    <row r="2" spans="1:17" ht="34.5" x14ac:dyDescent="0.35">
      <c r="B2" s="108" t="s">
        <v>49</v>
      </c>
      <c r="C2" s="108" t="s">
        <v>50</v>
      </c>
      <c r="D2" s="108" t="s">
        <v>51</v>
      </c>
      <c r="E2" s="108" t="s">
        <v>53</v>
      </c>
      <c r="F2" s="108" t="s">
        <v>54</v>
      </c>
      <c r="G2" s="108" t="s">
        <v>94</v>
      </c>
      <c r="H2" s="108" t="s">
        <v>88</v>
      </c>
      <c r="I2" s="96"/>
      <c r="J2" s="96"/>
      <c r="K2" s="96"/>
      <c r="L2" s="96"/>
      <c r="O2" s="10" t="s">
        <v>49</v>
      </c>
      <c r="P2" s="10" t="s">
        <v>50</v>
      </c>
      <c r="Q2" s="10" t="s">
        <v>51</v>
      </c>
    </row>
    <row r="3" spans="1:17" x14ac:dyDescent="0.35">
      <c r="B3" s="135" t="s">
        <v>95</v>
      </c>
      <c r="C3" s="136">
        <v>100</v>
      </c>
      <c r="D3" s="136">
        <v>675</v>
      </c>
      <c r="E3" s="88">
        <v>122.79</v>
      </c>
      <c r="F3" s="88">
        <v>12.72</v>
      </c>
      <c r="G3" s="88">
        <v>110.07000000000001</v>
      </c>
      <c r="H3" s="88">
        <v>9.6533018867924536</v>
      </c>
      <c r="I3" s="96"/>
      <c r="J3" s="96"/>
      <c r="K3" s="96"/>
      <c r="L3" s="96"/>
      <c r="O3" s="87" t="s">
        <v>95</v>
      </c>
      <c r="P3" s="89"/>
      <c r="Q3" s="89"/>
    </row>
    <row r="4" spans="1:17" x14ac:dyDescent="0.35">
      <c r="B4" s="68" t="s">
        <v>96</v>
      </c>
      <c r="C4" s="76">
        <v>112</v>
      </c>
      <c r="D4" s="76">
        <v>731</v>
      </c>
      <c r="E4" s="89">
        <v>135.02000000000001</v>
      </c>
      <c r="F4" s="89">
        <v>13.78</v>
      </c>
      <c r="G4" s="89">
        <v>121.24000000000001</v>
      </c>
      <c r="H4" s="89">
        <v>9.7982583454281578</v>
      </c>
      <c r="I4" s="96"/>
      <c r="J4" s="96"/>
      <c r="K4" s="96"/>
      <c r="L4" s="96"/>
      <c r="O4" s="26" t="s">
        <v>96</v>
      </c>
      <c r="P4" s="89"/>
      <c r="Q4" s="89"/>
    </row>
    <row r="5" spans="1:17" x14ac:dyDescent="0.35">
      <c r="B5" s="68" t="s">
        <v>97</v>
      </c>
      <c r="C5" s="76">
        <v>127</v>
      </c>
      <c r="D5" s="76">
        <v>808</v>
      </c>
      <c r="E5" s="89">
        <v>133.33000000000001</v>
      </c>
      <c r="F5" s="89">
        <v>15.26</v>
      </c>
      <c r="G5" s="89">
        <v>118.07000000000001</v>
      </c>
      <c r="H5" s="89">
        <v>8.7372214941022293</v>
      </c>
      <c r="I5" s="96"/>
      <c r="J5" s="96"/>
      <c r="K5" s="96"/>
      <c r="L5" s="96"/>
      <c r="O5" s="26" t="s">
        <v>97</v>
      </c>
      <c r="P5" s="89">
        <v>273</v>
      </c>
      <c r="Q5" s="89">
        <v>1676</v>
      </c>
    </row>
    <row r="6" spans="1:17" x14ac:dyDescent="0.35">
      <c r="B6" s="68" t="s">
        <v>98</v>
      </c>
      <c r="C6" s="76">
        <v>126.5</v>
      </c>
      <c r="D6" s="76">
        <v>717.1</v>
      </c>
      <c r="E6" s="89">
        <v>133.04300000000001</v>
      </c>
      <c r="F6" s="89">
        <v>13.552</v>
      </c>
      <c r="G6" s="89">
        <v>119.49100000000001</v>
      </c>
      <c r="H6" s="89">
        <v>9.817222550177096</v>
      </c>
      <c r="I6" s="96"/>
      <c r="J6" s="96"/>
      <c r="K6" s="96"/>
      <c r="L6" s="96"/>
      <c r="O6" s="26" t="s">
        <v>98</v>
      </c>
      <c r="P6" s="89">
        <v>295</v>
      </c>
      <c r="Q6" s="89">
        <v>1685</v>
      </c>
    </row>
    <row r="7" spans="1:17" x14ac:dyDescent="0.35">
      <c r="B7" s="68" t="s">
        <v>99</v>
      </c>
      <c r="C7" s="76">
        <v>118.8</v>
      </c>
      <c r="D7" s="76">
        <v>693.1</v>
      </c>
      <c r="E7" s="89">
        <v>124.35299999999999</v>
      </c>
      <c r="F7" s="89">
        <v>13.07</v>
      </c>
      <c r="G7" s="89">
        <v>111.28299999999999</v>
      </c>
      <c r="H7" s="89">
        <v>9.5143840856924253</v>
      </c>
      <c r="I7" s="96"/>
      <c r="J7" s="96"/>
      <c r="K7" s="96"/>
      <c r="L7" s="96"/>
      <c r="O7" s="26" t="s">
        <v>99</v>
      </c>
      <c r="P7" s="89">
        <v>277</v>
      </c>
      <c r="Q7" s="89">
        <v>1556</v>
      </c>
    </row>
    <row r="8" spans="1:17" x14ac:dyDescent="0.35">
      <c r="B8" s="68" t="s">
        <v>100</v>
      </c>
      <c r="C8" s="76">
        <v>113.1</v>
      </c>
      <c r="D8" s="76">
        <v>587.9</v>
      </c>
      <c r="E8" s="89">
        <v>118.22499999999999</v>
      </c>
      <c r="F8" s="89">
        <v>11.025</v>
      </c>
      <c r="G8" s="89">
        <v>107.19999999999999</v>
      </c>
      <c r="H8" s="89">
        <v>10.723356009070294</v>
      </c>
      <c r="I8" s="96"/>
      <c r="J8" s="96"/>
      <c r="K8" s="96"/>
      <c r="L8" s="96"/>
      <c r="O8" s="26" t="s">
        <v>100</v>
      </c>
      <c r="P8" s="89">
        <v>253</v>
      </c>
      <c r="Q8" s="89">
        <v>1338</v>
      </c>
    </row>
    <row r="9" spans="1:17" x14ac:dyDescent="0.35">
      <c r="B9" s="68" t="s">
        <v>101</v>
      </c>
      <c r="C9" s="76">
        <v>105.7</v>
      </c>
      <c r="D9" s="76">
        <v>516.4</v>
      </c>
      <c r="E9" s="89">
        <v>110.527</v>
      </c>
      <c r="F9" s="89">
        <v>9.6069999999999993</v>
      </c>
      <c r="G9" s="89">
        <v>100.92</v>
      </c>
      <c r="H9" s="89">
        <v>11.504840220672428</v>
      </c>
      <c r="I9" s="96"/>
      <c r="J9" s="96"/>
      <c r="K9" s="96"/>
      <c r="L9" s="96"/>
      <c r="O9" s="26" t="s">
        <v>101</v>
      </c>
      <c r="P9" s="89">
        <v>229</v>
      </c>
      <c r="Q9" s="89">
        <v>1165</v>
      </c>
    </row>
    <row r="10" spans="1:17" x14ac:dyDescent="0.35">
      <c r="B10" s="68" t="s">
        <v>102</v>
      </c>
      <c r="C10" s="76">
        <v>97.9</v>
      </c>
      <c r="D10" s="76">
        <v>521.1</v>
      </c>
      <c r="E10" s="89">
        <v>102.18</v>
      </c>
      <c r="F10" s="89">
        <v>9.5960000000000001</v>
      </c>
      <c r="G10" s="89">
        <v>92.584000000000003</v>
      </c>
      <c r="H10" s="89">
        <v>10.648186744476867</v>
      </c>
      <c r="I10" s="96"/>
      <c r="J10" s="96"/>
      <c r="K10" s="96"/>
      <c r="L10" s="96"/>
      <c r="O10" s="26" t="s">
        <v>102</v>
      </c>
      <c r="P10" s="89">
        <v>233</v>
      </c>
      <c r="Q10" s="89">
        <v>1180</v>
      </c>
    </row>
    <row r="11" spans="1:17" x14ac:dyDescent="0.35">
      <c r="B11" s="68" t="s">
        <v>103</v>
      </c>
      <c r="C11" s="76">
        <v>113.3</v>
      </c>
      <c r="D11" s="76">
        <v>473</v>
      </c>
      <c r="E11" s="89">
        <v>118.22</v>
      </c>
      <c r="F11" s="89">
        <v>8.5809999999999995</v>
      </c>
      <c r="G11" s="89">
        <v>109.639</v>
      </c>
      <c r="H11" s="89">
        <v>13.776949073534555</v>
      </c>
      <c r="I11" s="96"/>
      <c r="J11" s="96"/>
      <c r="K11" s="96"/>
      <c r="L11" s="96"/>
      <c r="O11" s="11" t="s">
        <v>103</v>
      </c>
      <c r="P11" s="89">
        <v>244</v>
      </c>
      <c r="Q11" s="89">
        <v>1090</v>
      </c>
    </row>
    <row r="12" spans="1:17" x14ac:dyDescent="0.35">
      <c r="B12" s="68" t="s">
        <v>104</v>
      </c>
      <c r="C12" s="76">
        <v>102.1</v>
      </c>
      <c r="D12" s="76">
        <v>422</v>
      </c>
      <c r="E12" s="89">
        <v>105.3</v>
      </c>
      <c r="F12" s="89">
        <v>7.5250000000000004</v>
      </c>
      <c r="G12" s="89">
        <v>97.774999999999991</v>
      </c>
      <c r="H12" s="89">
        <v>13.993355481727574</v>
      </c>
      <c r="I12" s="96"/>
      <c r="J12" s="96"/>
      <c r="K12" s="96"/>
      <c r="L12" s="96"/>
      <c r="O12" s="11" t="s">
        <v>104</v>
      </c>
      <c r="P12" s="89">
        <v>223</v>
      </c>
      <c r="Q12" s="89">
        <v>1003</v>
      </c>
    </row>
    <row r="13" spans="1:17" x14ac:dyDescent="0.35">
      <c r="B13" s="68" t="s">
        <v>105</v>
      </c>
      <c r="C13" s="76">
        <v>90</v>
      </c>
      <c r="D13" s="76">
        <v>417.2</v>
      </c>
      <c r="E13" s="89">
        <v>90.9</v>
      </c>
      <c r="F13" s="89">
        <v>7.2839999999999998</v>
      </c>
      <c r="G13" s="89">
        <v>83.616</v>
      </c>
      <c r="H13" s="89">
        <v>12.479406919275124</v>
      </c>
      <c r="I13" s="96"/>
      <c r="J13" s="96"/>
      <c r="K13" s="96"/>
      <c r="L13" s="96"/>
      <c r="O13" s="11" t="s">
        <v>105</v>
      </c>
      <c r="P13" s="89">
        <v>191</v>
      </c>
      <c r="Q13" s="89">
        <v>963</v>
      </c>
    </row>
    <row r="14" spans="1:17" x14ac:dyDescent="0.35">
      <c r="B14" s="68" t="s">
        <v>106</v>
      </c>
      <c r="C14" s="76">
        <v>83.1</v>
      </c>
      <c r="D14" s="76">
        <v>397.8</v>
      </c>
      <c r="E14" s="89">
        <v>82.4</v>
      </c>
      <c r="F14" s="89">
        <v>6.7910000000000004</v>
      </c>
      <c r="G14" s="89">
        <v>75.609000000000009</v>
      </c>
      <c r="H14" s="89">
        <v>12.133706376085996</v>
      </c>
      <c r="I14" s="96"/>
      <c r="J14" s="96"/>
      <c r="K14" s="96"/>
      <c r="L14" s="96"/>
      <c r="O14" s="11" t="s">
        <v>106</v>
      </c>
      <c r="P14" s="89">
        <v>173</v>
      </c>
      <c r="Q14" s="89">
        <v>916</v>
      </c>
    </row>
    <row r="15" spans="1:17" x14ac:dyDescent="0.35">
      <c r="B15" s="68" t="s">
        <v>71</v>
      </c>
      <c r="C15" s="76">
        <v>68.7</v>
      </c>
      <c r="D15" s="76">
        <v>370.3</v>
      </c>
      <c r="E15" s="89">
        <v>67.3</v>
      </c>
      <c r="F15" s="89">
        <v>6.1779999999999999</v>
      </c>
      <c r="G15" s="89">
        <v>61.122</v>
      </c>
      <c r="H15" s="89">
        <v>10.893493039818711</v>
      </c>
      <c r="I15" s="96"/>
      <c r="J15" s="96"/>
      <c r="K15" s="96"/>
      <c r="L15" s="96"/>
      <c r="O15" s="11" t="s">
        <v>71</v>
      </c>
      <c r="P15" s="89">
        <v>159</v>
      </c>
      <c r="Q15" s="89">
        <v>883</v>
      </c>
    </row>
    <row r="16" spans="1:17" x14ac:dyDescent="0.35">
      <c r="B16" s="158" t="s">
        <v>72</v>
      </c>
      <c r="C16" s="159">
        <v>61.2</v>
      </c>
      <c r="D16" s="159">
        <v>289.8</v>
      </c>
      <c r="E16" s="160">
        <v>59.2</v>
      </c>
      <c r="F16" s="160">
        <v>4.8</v>
      </c>
      <c r="G16" s="160">
        <v>54.400000000000006</v>
      </c>
      <c r="H16" s="160">
        <v>12.333333333333334</v>
      </c>
      <c r="I16" s="96"/>
      <c r="J16" s="96"/>
      <c r="K16" s="96"/>
      <c r="L16" s="96"/>
      <c r="O16" s="161" t="s">
        <v>72</v>
      </c>
      <c r="P16" s="160">
        <v>133</v>
      </c>
      <c r="Q16" s="160">
        <v>694</v>
      </c>
    </row>
    <row r="17" spans="2:17" x14ac:dyDescent="0.35">
      <c r="B17" s="50" t="s">
        <v>107</v>
      </c>
      <c r="C17" s="123"/>
      <c r="D17" s="123"/>
      <c r="E17" s="123"/>
      <c r="F17" s="123"/>
      <c r="G17" s="123"/>
      <c r="H17" s="123"/>
      <c r="I17" s="123"/>
      <c r="J17" s="123"/>
      <c r="K17" s="123"/>
      <c r="L17" s="123"/>
    </row>
    <row r="18" spans="2:17" x14ac:dyDescent="0.35">
      <c r="B18" s="50" t="s">
        <v>108</v>
      </c>
      <c r="C18" s="123"/>
      <c r="D18" s="123"/>
      <c r="E18" s="123"/>
      <c r="F18" s="123"/>
      <c r="G18" s="123"/>
      <c r="H18" s="123"/>
      <c r="I18" s="123"/>
      <c r="J18" s="123"/>
      <c r="K18" s="123"/>
      <c r="L18" s="123"/>
    </row>
    <row r="19" spans="2:17" x14ac:dyDescent="0.35">
      <c r="B19" s="199" t="s">
        <v>109</v>
      </c>
      <c r="C19" s="199"/>
      <c r="D19" s="199"/>
      <c r="E19" s="199"/>
      <c r="F19" s="199"/>
      <c r="G19" s="199"/>
      <c r="H19" s="199"/>
      <c r="I19" s="199"/>
      <c r="J19" s="199"/>
      <c r="K19" s="199"/>
      <c r="L19" s="199"/>
    </row>
    <row r="20" spans="2:17" x14ac:dyDescent="0.35">
      <c r="B20" s="50" t="s">
        <v>110</v>
      </c>
      <c r="C20" s="123"/>
      <c r="D20" s="123"/>
      <c r="E20" s="123"/>
      <c r="F20" s="123"/>
      <c r="G20" s="123"/>
      <c r="H20" s="123"/>
      <c r="I20" s="123"/>
      <c r="J20" s="123"/>
      <c r="K20" s="123"/>
      <c r="L20" s="123"/>
    </row>
    <row r="21" spans="2:17" x14ac:dyDescent="0.35">
      <c r="B21" s="50" t="s">
        <v>111</v>
      </c>
      <c r="C21" s="123"/>
      <c r="D21" s="123"/>
      <c r="E21" s="123"/>
      <c r="F21" s="123"/>
      <c r="G21" s="123"/>
      <c r="H21" s="123"/>
      <c r="I21" s="123"/>
      <c r="J21" s="123"/>
      <c r="K21" s="123"/>
      <c r="L21" s="123"/>
    </row>
    <row r="22" spans="2:17" x14ac:dyDescent="0.35">
      <c r="B22" s="200" t="s">
        <v>112</v>
      </c>
      <c r="C22" s="200"/>
      <c r="D22" s="200"/>
      <c r="E22" s="200"/>
      <c r="F22" s="200"/>
      <c r="G22" s="200"/>
      <c r="H22" s="200"/>
      <c r="I22" s="200"/>
      <c r="J22" s="123"/>
      <c r="K22" s="123"/>
      <c r="L22" s="123"/>
    </row>
    <row r="23" spans="2:17" x14ac:dyDescent="0.35">
      <c r="B23" s="200"/>
      <c r="C23" s="200"/>
      <c r="D23" s="200"/>
      <c r="E23" s="200"/>
      <c r="F23" s="200"/>
      <c r="G23" s="200"/>
      <c r="H23" s="200"/>
      <c r="I23" s="200"/>
      <c r="J23" s="123"/>
      <c r="K23" s="123"/>
      <c r="L23" s="123"/>
    </row>
    <row r="24" spans="2:17" x14ac:dyDescent="0.35">
      <c r="B24" s="72" t="s">
        <v>113</v>
      </c>
      <c r="C24" s="137"/>
      <c r="D24" s="137"/>
      <c r="E24" s="137"/>
      <c r="F24" s="137"/>
      <c r="G24" s="137"/>
      <c r="H24" s="137"/>
      <c r="I24" s="96"/>
      <c r="J24" s="96"/>
      <c r="K24" s="96"/>
      <c r="L24" s="96"/>
      <c r="O24" s="9" t="s">
        <v>114</v>
      </c>
      <c r="P24" s="40"/>
      <c r="Q24" s="40"/>
    </row>
    <row r="25" spans="2:17" ht="34.5" x14ac:dyDescent="0.35">
      <c r="B25" s="108" t="s">
        <v>49</v>
      </c>
      <c r="C25" s="108" t="s">
        <v>50</v>
      </c>
      <c r="D25" s="108" t="s">
        <v>51</v>
      </c>
      <c r="E25" s="108" t="s">
        <v>53</v>
      </c>
      <c r="F25" s="108" t="s">
        <v>54</v>
      </c>
      <c r="G25" s="108" t="s">
        <v>94</v>
      </c>
      <c r="H25" s="108" t="s">
        <v>88</v>
      </c>
      <c r="I25" s="96"/>
      <c r="J25" s="96"/>
      <c r="K25" s="96"/>
      <c r="L25" s="96"/>
      <c r="O25" s="10" t="s">
        <v>49</v>
      </c>
      <c r="P25" s="10" t="s">
        <v>50</v>
      </c>
      <c r="Q25" s="10" t="s">
        <v>51</v>
      </c>
    </row>
    <row r="26" spans="2:17" x14ac:dyDescent="0.35">
      <c r="B26" s="135" t="s">
        <v>95</v>
      </c>
      <c r="C26" s="136">
        <v>14</v>
      </c>
      <c r="D26" s="136">
        <v>53</v>
      </c>
      <c r="E26" s="88">
        <v>17.739999999999998</v>
      </c>
      <c r="F26" s="88">
        <v>1</v>
      </c>
      <c r="G26" s="88">
        <v>16.739999999999998</v>
      </c>
      <c r="H26" s="88">
        <v>17.739999999999998</v>
      </c>
      <c r="I26" s="96"/>
      <c r="J26" s="96"/>
      <c r="K26" s="96"/>
      <c r="L26" s="96"/>
      <c r="O26" s="87" t="s">
        <v>95</v>
      </c>
      <c r="P26" s="89"/>
      <c r="Q26" s="89"/>
    </row>
    <row r="27" spans="2:17" x14ac:dyDescent="0.35">
      <c r="B27" s="68" t="s">
        <v>96</v>
      </c>
      <c r="C27" s="76">
        <v>14</v>
      </c>
      <c r="D27" s="76">
        <v>59</v>
      </c>
      <c r="E27" s="89">
        <v>16.45</v>
      </c>
      <c r="F27" s="89">
        <v>1.1100000000000001</v>
      </c>
      <c r="G27" s="89">
        <v>15.34</v>
      </c>
      <c r="H27" s="89">
        <v>14.819819819819818</v>
      </c>
      <c r="I27" s="96"/>
      <c r="J27" s="96"/>
      <c r="K27" s="96"/>
      <c r="L27" s="96"/>
      <c r="O27" s="26" t="s">
        <v>96</v>
      </c>
      <c r="P27" s="89"/>
      <c r="Q27" s="89"/>
    </row>
    <row r="28" spans="2:17" x14ac:dyDescent="0.35">
      <c r="B28" s="68" t="s">
        <v>97</v>
      </c>
      <c r="C28" s="76">
        <v>18</v>
      </c>
      <c r="D28" s="76">
        <v>67</v>
      </c>
      <c r="E28" s="89">
        <v>19.309999999999999</v>
      </c>
      <c r="F28" s="89">
        <v>1.26</v>
      </c>
      <c r="G28" s="89">
        <v>18.049999999999997</v>
      </c>
      <c r="H28" s="89">
        <v>15.325396825396824</v>
      </c>
      <c r="I28" s="96"/>
      <c r="J28" s="96"/>
      <c r="K28" s="96"/>
      <c r="L28" s="96"/>
      <c r="O28" s="26" t="s">
        <v>97</v>
      </c>
      <c r="P28" s="89">
        <v>80</v>
      </c>
      <c r="Q28" s="89">
        <v>404</v>
      </c>
    </row>
    <row r="29" spans="2:17" x14ac:dyDescent="0.35">
      <c r="B29" s="68" t="s">
        <v>98</v>
      </c>
      <c r="C29" s="76">
        <v>13.9</v>
      </c>
      <c r="D29" s="76">
        <v>63.9</v>
      </c>
      <c r="E29" s="89">
        <v>14.654</v>
      </c>
      <c r="F29" s="89">
        <v>1.2070000000000001</v>
      </c>
      <c r="G29" s="89">
        <v>13.446999999999999</v>
      </c>
      <c r="H29" s="89">
        <v>12.140845070422534</v>
      </c>
      <c r="I29" s="96"/>
      <c r="J29" s="96"/>
      <c r="K29" s="96"/>
      <c r="L29" s="96"/>
      <c r="O29" s="26" t="s">
        <v>98</v>
      </c>
      <c r="P29" s="89">
        <v>78</v>
      </c>
      <c r="Q29" s="89">
        <v>383</v>
      </c>
    </row>
    <row r="30" spans="2:17" x14ac:dyDescent="0.35">
      <c r="B30" s="68" t="s">
        <v>99</v>
      </c>
      <c r="C30" s="76">
        <v>12.7</v>
      </c>
      <c r="D30" s="76">
        <v>58.4</v>
      </c>
      <c r="E30" s="89">
        <v>13.324999999999999</v>
      </c>
      <c r="F30" s="89">
        <v>1.1020000000000001</v>
      </c>
      <c r="G30" s="89">
        <v>12.222999999999999</v>
      </c>
      <c r="H30" s="89">
        <v>12.091651542649727</v>
      </c>
      <c r="I30" s="96"/>
      <c r="J30" s="96"/>
      <c r="K30" s="96"/>
      <c r="L30" s="96"/>
      <c r="O30" s="26" t="s">
        <v>99</v>
      </c>
      <c r="P30" s="89">
        <v>72</v>
      </c>
      <c r="Q30" s="89">
        <v>391</v>
      </c>
    </row>
    <row r="31" spans="2:17" x14ac:dyDescent="0.35">
      <c r="B31" s="68" t="s">
        <v>100</v>
      </c>
      <c r="C31" s="76">
        <v>7.5</v>
      </c>
      <c r="D31" s="76">
        <v>49.8</v>
      </c>
      <c r="E31" s="89">
        <v>7.8440000000000003</v>
      </c>
      <c r="F31" s="89">
        <v>0.93300000000000005</v>
      </c>
      <c r="G31" s="89">
        <v>6.9110000000000005</v>
      </c>
      <c r="H31" s="89">
        <v>8.4072883172561621</v>
      </c>
      <c r="I31" s="96"/>
      <c r="J31" s="96"/>
      <c r="K31" s="96"/>
      <c r="L31" s="96"/>
      <c r="O31" s="26" t="s">
        <v>100</v>
      </c>
      <c r="P31" s="89">
        <v>63</v>
      </c>
      <c r="Q31" s="89">
        <v>360</v>
      </c>
    </row>
    <row r="32" spans="2:17" x14ac:dyDescent="0.35">
      <c r="B32" s="68" t="s">
        <v>101</v>
      </c>
      <c r="C32" s="76">
        <v>10.3</v>
      </c>
      <c r="D32" s="76">
        <v>47.8</v>
      </c>
      <c r="E32" s="89">
        <v>10.787000000000001</v>
      </c>
      <c r="F32" s="89">
        <v>0.88900000000000001</v>
      </c>
      <c r="G32" s="89">
        <v>9.8980000000000015</v>
      </c>
      <c r="H32" s="89">
        <v>12.133858267716537</v>
      </c>
      <c r="I32" s="96"/>
      <c r="J32" s="96"/>
      <c r="K32" s="96"/>
      <c r="L32" s="96"/>
      <c r="O32" s="26" t="s">
        <v>101</v>
      </c>
      <c r="P32" s="89">
        <v>62</v>
      </c>
      <c r="Q32" s="89">
        <v>343</v>
      </c>
    </row>
    <row r="33" spans="2:17" x14ac:dyDescent="0.35">
      <c r="B33" s="68" t="s">
        <v>102</v>
      </c>
      <c r="C33" s="76">
        <v>13.9</v>
      </c>
      <c r="D33" s="76">
        <v>64.599999999999994</v>
      </c>
      <c r="E33" s="89">
        <v>14.468</v>
      </c>
      <c r="F33" s="89">
        <v>1.19</v>
      </c>
      <c r="G33" s="89">
        <v>13.278</v>
      </c>
      <c r="H33" s="89">
        <v>12.157983193277312</v>
      </c>
      <c r="I33" s="96"/>
      <c r="J33" s="96"/>
      <c r="K33" s="96"/>
      <c r="L33" s="96"/>
      <c r="O33" s="26" t="s">
        <v>102</v>
      </c>
      <c r="P33" s="89">
        <v>88</v>
      </c>
      <c r="Q33" s="89">
        <v>384</v>
      </c>
    </row>
    <row r="34" spans="2:17" x14ac:dyDescent="0.35">
      <c r="B34" s="68" t="s">
        <v>103</v>
      </c>
      <c r="C34" s="76">
        <v>18.8</v>
      </c>
      <c r="D34" s="76">
        <v>75.8</v>
      </c>
      <c r="E34" s="89">
        <v>19.597999999999999</v>
      </c>
      <c r="F34" s="89">
        <v>1.375</v>
      </c>
      <c r="G34" s="89">
        <v>18.222999999999999</v>
      </c>
      <c r="H34" s="89">
        <v>14.253090909090908</v>
      </c>
      <c r="I34" s="96"/>
      <c r="J34" s="96"/>
      <c r="K34" s="96"/>
      <c r="L34" s="96"/>
      <c r="O34" s="11" t="s">
        <v>103</v>
      </c>
      <c r="P34" s="89">
        <v>84</v>
      </c>
      <c r="Q34" s="89">
        <v>416</v>
      </c>
    </row>
    <row r="35" spans="2:17" x14ac:dyDescent="0.35">
      <c r="B35" s="68" t="s">
        <v>104</v>
      </c>
      <c r="C35" s="76">
        <v>20</v>
      </c>
      <c r="D35" s="76">
        <v>93.3</v>
      </c>
      <c r="E35" s="89">
        <v>20.658000000000001</v>
      </c>
      <c r="F35" s="89">
        <v>1.66</v>
      </c>
      <c r="G35" s="89">
        <v>18.998000000000001</v>
      </c>
      <c r="H35" s="89">
        <v>12.444578313253013</v>
      </c>
      <c r="I35" s="96"/>
      <c r="J35" s="96"/>
      <c r="K35" s="96"/>
      <c r="L35" s="96"/>
      <c r="O35" s="11" t="s">
        <v>104</v>
      </c>
      <c r="P35" s="89">
        <v>89</v>
      </c>
      <c r="Q35" s="89">
        <v>438</v>
      </c>
    </row>
    <row r="36" spans="2:17" x14ac:dyDescent="0.35">
      <c r="B36" s="68" t="s">
        <v>105</v>
      </c>
      <c r="C36" s="76">
        <v>18.600000000000001</v>
      </c>
      <c r="D36" s="76">
        <v>100.5</v>
      </c>
      <c r="E36" s="89">
        <v>18.812999999999999</v>
      </c>
      <c r="F36" s="89">
        <v>1.7470000000000001</v>
      </c>
      <c r="G36" s="89">
        <v>17.065999999999999</v>
      </c>
      <c r="H36" s="89">
        <v>10.768746422438465</v>
      </c>
      <c r="I36" s="96"/>
      <c r="J36" s="96"/>
      <c r="K36" s="96"/>
      <c r="L36" s="96"/>
      <c r="O36" s="11" t="s">
        <v>105</v>
      </c>
      <c r="P36" s="89">
        <v>90</v>
      </c>
      <c r="Q36" s="89">
        <v>432</v>
      </c>
    </row>
    <row r="37" spans="2:17" x14ac:dyDescent="0.35">
      <c r="B37" s="68" t="s">
        <v>106</v>
      </c>
      <c r="C37" s="76">
        <v>18.7</v>
      </c>
      <c r="D37" s="76">
        <v>92.7</v>
      </c>
      <c r="E37" s="89">
        <v>18.533999999999999</v>
      </c>
      <c r="F37" s="89">
        <v>1.5780000000000001</v>
      </c>
      <c r="G37" s="89">
        <v>16.956</v>
      </c>
      <c r="H37" s="89">
        <v>11.745247148288971</v>
      </c>
      <c r="I37" s="96"/>
      <c r="J37" s="96"/>
      <c r="K37" s="96"/>
      <c r="L37" s="96"/>
      <c r="O37" s="11" t="s">
        <v>106</v>
      </c>
      <c r="P37" s="89">
        <v>84</v>
      </c>
      <c r="Q37" s="89">
        <v>477</v>
      </c>
    </row>
    <row r="38" spans="2:17" x14ac:dyDescent="0.35">
      <c r="B38" s="68" t="s">
        <v>71</v>
      </c>
      <c r="C38" s="76">
        <v>16.2</v>
      </c>
      <c r="D38" s="76">
        <v>102.5</v>
      </c>
      <c r="E38" s="89">
        <v>15.885999999999999</v>
      </c>
      <c r="F38" s="89">
        <v>1.706</v>
      </c>
      <c r="G38" s="89">
        <v>14.18</v>
      </c>
      <c r="H38" s="89">
        <v>9.3118405627198122</v>
      </c>
      <c r="I38" s="96"/>
      <c r="J38" s="96"/>
      <c r="K38" s="96"/>
      <c r="L38" s="96"/>
      <c r="O38" s="11" t="s">
        <v>71</v>
      </c>
      <c r="P38" s="89">
        <v>79</v>
      </c>
      <c r="Q38" s="89">
        <v>548</v>
      </c>
    </row>
    <row r="39" spans="2:17" x14ac:dyDescent="0.35">
      <c r="B39" s="158" t="s">
        <v>72</v>
      </c>
      <c r="C39" s="159">
        <v>9.9</v>
      </c>
      <c r="D39" s="159">
        <v>92.2</v>
      </c>
      <c r="E39" s="160">
        <v>9.5690000000000008</v>
      </c>
      <c r="F39" s="160">
        <v>1.5149999999999999</v>
      </c>
      <c r="G39" s="160">
        <v>8.0540000000000003</v>
      </c>
      <c r="H39" s="160">
        <v>6.316171617161717</v>
      </c>
      <c r="I39" s="96"/>
      <c r="J39" s="96"/>
      <c r="K39" s="96"/>
      <c r="L39" s="96"/>
      <c r="O39" s="161" t="s">
        <v>72</v>
      </c>
      <c r="P39" s="160">
        <v>49</v>
      </c>
      <c r="Q39" s="160">
        <v>464</v>
      </c>
    </row>
    <row r="40" spans="2:17" x14ac:dyDescent="0.35">
      <c r="B40" s="50" t="s">
        <v>115</v>
      </c>
      <c r="C40" s="123"/>
      <c r="D40" s="123"/>
      <c r="E40" s="123"/>
      <c r="F40" s="123"/>
      <c r="G40" s="123"/>
      <c r="H40" s="123"/>
      <c r="I40" s="96"/>
      <c r="J40" s="96"/>
      <c r="K40" s="96"/>
      <c r="L40" s="96"/>
    </row>
    <row r="41" spans="2:17" x14ac:dyDescent="0.35">
      <c r="B41" s="50" t="s">
        <v>116</v>
      </c>
      <c r="C41" s="123"/>
      <c r="D41" s="123"/>
      <c r="E41" s="123"/>
      <c r="F41" s="123"/>
      <c r="G41" s="123"/>
      <c r="H41" s="123"/>
      <c r="I41" s="96"/>
      <c r="J41" s="96"/>
      <c r="K41" s="96"/>
      <c r="L41" s="96"/>
    </row>
    <row r="42" spans="2:17" x14ac:dyDescent="0.35">
      <c r="B42" s="50" t="s">
        <v>111</v>
      </c>
      <c r="C42" s="123"/>
      <c r="D42" s="123"/>
      <c r="E42" s="123"/>
      <c r="F42" s="123"/>
      <c r="G42" s="123"/>
      <c r="H42" s="123"/>
      <c r="I42" s="96"/>
      <c r="J42" s="96"/>
      <c r="K42" s="96"/>
      <c r="L42" s="96"/>
    </row>
    <row r="43" spans="2:17" ht="22.5" customHeight="1" x14ac:dyDescent="0.35">
      <c r="B43" s="201" t="s">
        <v>117</v>
      </c>
      <c r="C43" s="201"/>
      <c r="D43" s="201"/>
      <c r="E43" s="201"/>
      <c r="F43" s="201"/>
      <c r="G43" s="201"/>
      <c r="H43" s="201"/>
      <c r="I43" s="145"/>
      <c r="J43" s="145"/>
      <c r="K43" s="145"/>
      <c r="L43" s="145"/>
    </row>
    <row r="44" spans="2:17" x14ac:dyDescent="0.35">
      <c r="B44" s="201"/>
      <c r="C44" s="201"/>
      <c r="D44" s="201"/>
      <c r="E44" s="201"/>
      <c r="F44" s="201"/>
      <c r="G44" s="201"/>
      <c r="H44" s="201"/>
      <c r="I44" s="96"/>
      <c r="J44" s="96"/>
      <c r="K44" s="96"/>
      <c r="L44" s="96"/>
    </row>
    <row r="45" spans="2:17" ht="8.25" customHeight="1" x14ac:dyDescent="0.35">
      <c r="B45" s="201"/>
      <c r="C45" s="201"/>
      <c r="D45" s="201"/>
      <c r="E45" s="201"/>
      <c r="F45" s="201"/>
      <c r="G45" s="201"/>
      <c r="H45" s="201"/>
      <c r="I45" s="96"/>
      <c r="J45" s="96"/>
      <c r="K45" s="96"/>
      <c r="L45" s="96"/>
    </row>
    <row r="46" spans="2:17" x14ac:dyDescent="0.35">
      <c r="B46" s="96"/>
      <c r="C46" s="96"/>
      <c r="D46" s="96"/>
      <c r="E46" s="96"/>
      <c r="F46" s="96"/>
      <c r="G46" s="96"/>
      <c r="H46" s="96"/>
      <c r="I46" s="96"/>
      <c r="J46" s="96"/>
      <c r="K46" s="96"/>
      <c r="L46" s="96"/>
    </row>
    <row r="47" spans="2:17" x14ac:dyDescent="0.35">
      <c r="B47" s="96"/>
      <c r="C47" s="96"/>
      <c r="D47" s="96"/>
      <c r="E47" s="96"/>
      <c r="F47" s="96"/>
      <c r="G47" s="96"/>
      <c r="H47" s="96"/>
      <c r="I47" s="96"/>
      <c r="J47" s="96"/>
      <c r="K47" s="96"/>
      <c r="L47" s="96"/>
    </row>
    <row r="48" spans="2:17" x14ac:dyDescent="0.35">
      <c r="B48" s="96"/>
      <c r="C48" s="96"/>
      <c r="D48" s="96"/>
      <c r="E48" s="96"/>
      <c r="F48" s="96"/>
      <c r="G48" s="96"/>
      <c r="H48" s="96"/>
      <c r="I48" s="96"/>
      <c r="J48" s="96"/>
      <c r="K48" s="96"/>
      <c r="L48" s="96"/>
    </row>
    <row r="49" spans="2:12" x14ac:dyDescent="0.35">
      <c r="B49" s="96"/>
      <c r="C49" s="96"/>
      <c r="D49" s="96"/>
      <c r="E49" s="96"/>
      <c r="F49" s="96"/>
      <c r="G49" s="96"/>
      <c r="H49" s="96"/>
      <c r="I49" s="96"/>
      <c r="J49" s="96"/>
      <c r="K49" s="96"/>
      <c r="L49" s="96"/>
    </row>
    <row r="50" spans="2:12" x14ac:dyDescent="0.35">
      <c r="B50" s="96"/>
      <c r="C50" s="96"/>
      <c r="D50" s="96"/>
      <c r="E50" s="96"/>
      <c r="F50" s="96"/>
      <c r="G50" s="96"/>
      <c r="H50" s="96"/>
      <c r="I50" s="96"/>
      <c r="J50" s="96"/>
      <c r="K50" s="96"/>
      <c r="L50" s="96"/>
    </row>
    <row r="1048539" ht="15" customHeight="1" x14ac:dyDescent="0.35"/>
  </sheetData>
  <mergeCells count="3">
    <mergeCell ref="B19:L19"/>
    <mergeCell ref="B22:I23"/>
    <mergeCell ref="B43:H45"/>
  </mergeCells>
  <conditionalFormatting sqref="D3">
    <cfRule type="cellIs" dxfId="29" priority="20" operator="equal">
      <formula>#REF!</formula>
    </cfRule>
  </conditionalFormatting>
  <conditionalFormatting sqref="C3">
    <cfRule type="cellIs" dxfId="28" priority="21" operator="equal">
      <formula>#REF!</formula>
    </cfRule>
  </conditionalFormatting>
  <conditionalFormatting sqref="C26">
    <cfRule type="cellIs" dxfId="27" priority="16" operator="equal">
      <formula>#REF!</formula>
    </cfRule>
  </conditionalFormatting>
  <conditionalFormatting sqref="D26">
    <cfRule type="cellIs" dxfId="26" priority="15" operator="equal">
      <formula>#REF!</formula>
    </cfRule>
  </conditionalFormatting>
  <conditionalFormatting sqref="C4:C16">
    <cfRule type="cellIs" dxfId="25" priority="4" operator="equal">
      <formula>#REF!</formula>
    </cfRule>
  </conditionalFormatting>
  <conditionalFormatting sqref="D4:D16">
    <cfRule type="cellIs" dxfId="24" priority="3" operator="equal">
      <formula>#REF!</formula>
    </cfRule>
  </conditionalFormatting>
  <conditionalFormatting sqref="C27:C39">
    <cfRule type="cellIs" dxfId="23" priority="2" operator="equal">
      <formula>#REF!</formula>
    </cfRule>
  </conditionalFormatting>
  <conditionalFormatting sqref="D27:D39">
    <cfRule type="cellIs" dxfId="22" priority="1" operator="equal">
      <formula>#REF!</formula>
    </cfRule>
  </conditionalFormatting>
  <hyperlinks>
    <hyperlink ref="A1" location="Index!A1" display="Index" xr:uid="{3D52286E-A3B3-4E15-941E-894935D2572A}"/>
  </hyperlinks>
  <pageMargins left="0.7" right="0.7" top="0.75" bottom="0.75" header="0.3" footer="0.3"/>
  <pageSetup paperSize="9" scale="91"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O1048548"/>
  <sheetViews>
    <sheetView showGridLines="0" zoomScaleNormal="100" zoomScaleSheetLayoutView="145" workbookViewId="0">
      <selection activeCell="B6" sqref="B6"/>
    </sheetView>
  </sheetViews>
  <sheetFormatPr defaultRowHeight="14.5" x14ac:dyDescent="0.35"/>
  <cols>
    <col min="3" max="3" width="13" customWidth="1"/>
    <col min="4" max="4" width="12.453125" customWidth="1"/>
    <col min="5" max="5" width="13.26953125" customWidth="1"/>
    <col min="6" max="6" width="12.7265625" customWidth="1"/>
    <col min="7" max="7" width="14.54296875" customWidth="1"/>
    <col min="8" max="8" width="11.26953125" customWidth="1"/>
    <col min="11" max="11" width="11.54296875" customWidth="1"/>
  </cols>
  <sheetData>
    <row r="1" spans="1:13" ht="15" x14ac:dyDescent="0.35">
      <c r="A1" s="3" t="s">
        <v>47</v>
      </c>
      <c r="B1" s="9" t="s">
        <v>118</v>
      </c>
      <c r="C1" s="9"/>
      <c r="D1" s="9"/>
      <c r="E1" s="9"/>
      <c r="F1" s="9"/>
      <c r="G1" s="9"/>
      <c r="H1" s="9"/>
      <c r="I1" s="9"/>
      <c r="J1" s="9"/>
      <c r="K1" s="40"/>
      <c r="L1" s="40"/>
      <c r="M1" s="3"/>
    </row>
    <row r="2" spans="1:13" ht="46" x14ac:dyDescent="0.35">
      <c r="B2" s="5" t="s">
        <v>49</v>
      </c>
      <c r="C2" s="5" t="s">
        <v>119</v>
      </c>
      <c r="D2" s="5" t="s">
        <v>120</v>
      </c>
      <c r="E2" s="5" t="s">
        <v>121</v>
      </c>
      <c r="F2" s="5" t="s">
        <v>122</v>
      </c>
      <c r="G2" s="5" t="s">
        <v>123</v>
      </c>
      <c r="H2" s="5" t="s">
        <v>124</v>
      </c>
      <c r="I2" s="5" t="s">
        <v>125</v>
      </c>
      <c r="J2" s="5" t="s">
        <v>126</v>
      </c>
      <c r="K2" s="5" t="s">
        <v>127</v>
      </c>
      <c r="L2" s="5" t="s">
        <v>128</v>
      </c>
    </row>
    <row r="3" spans="1:13" x14ac:dyDescent="0.35">
      <c r="B3" s="11" t="s">
        <v>59</v>
      </c>
      <c r="C3" s="162">
        <v>397</v>
      </c>
      <c r="D3" s="162">
        <v>266</v>
      </c>
      <c r="E3" s="162">
        <v>8165</v>
      </c>
      <c r="F3" s="162">
        <v>6396</v>
      </c>
      <c r="G3" s="162">
        <v>445</v>
      </c>
      <c r="H3" s="162">
        <v>409</v>
      </c>
      <c r="I3" s="163">
        <f>D3/C3</f>
        <v>0.67002518891687657</v>
      </c>
      <c r="J3" s="163">
        <f>F3/E3</f>
        <v>0.78334353949785673</v>
      </c>
      <c r="K3" s="163">
        <f>H3/G3</f>
        <v>0.91910112359550566</v>
      </c>
      <c r="L3" s="163">
        <f>I3-J3</f>
        <v>-0.11331835058098016</v>
      </c>
    </row>
    <row r="4" spans="1:13" x14ac:dyDescent="0.35">
      <c r="B4" s="11" t="s">
        <v>60</v>
      </c>
      <c r="C4" s="162">
        <v>351</v>
      </c>
      <c r="D4" s="162">
        <v>238</v>
      </c>
      <c r="E4" s="162">
        <v>8271</v>
      </c>
      <c r="F4" s="162">
        <v>6405</v>
      </c>
      <c r="G4" s="162">
        <v>307</v>
      </c>
      <c r="H4" s="162">
        <v>267</v>
      </c>
      <c r="I4" s="163">
        <f t="shared" ref="I4:I14" si="0">D4/C4</f>
        <v>0.67806267806267806</v>
      </c>
      <c r="J4" s="163">
        <f t="shared" ref="J4:J14" si="1">F4/E4</f>
        <v>0.77439245556764602</v>
      </c>
      <c r="K4" s="163">
        <f t="shared" ref="K4:K14" si="2">H4/G4</f>
        <v>0.86970684039087953</v>
      </c>
      <c r="L4" s="163">
        <f t="shared" ref="L4:L14" si="3">I4-J4</f>
        <v>-9.6329777504967962E-2</v>
      </c>
    </row>
    <row r="5" spans="1:13" x14ac:dyDescent="0.35">
      <c r="B5" s="11" t="s">
        <v>61</v>
      </c>
      <c r="C5" s="162">
        <v>358</v>
      </c>
      <c r="D5" s="162">
        <v>243</v>
      </c>
      <c r="E5" s="162">
        <v>7715</v>
      </c>
      <c r="F5" s="162">
        <v>5874</v>
      </c>
      <c r="G5" s="162">
        <v>271</v>
      </c>
      <c r="H5" s="162">
        <v>217</v>
      </c>
      <c r="I5" s="163">
        <f t="shared" si="0"/>
        <v>0.67877094972067042</v>
      </c>
      <c r="J5" s="163">
        <f t="shared" si="1"/>
        <v>0.76137394685677251</v>
      </c>
      <c r="K5" s="163">
        <f t="shared" si="2"/>
        <v>0.80073800738007384</v>
      </c>
      <c r="L5" s="163">
        <f t="shared" si="3"/>
        <v>-8.2602997136102085E-2</v>
      </c>
    </row>
    <row r="6" spans="1:13" x14ac:dyDescent="0.35">
      <c r="B6" s="11" t="s">
        <v>62</v>
      </c>
      <c r="C6" s="162">
        <v>319</v>
      </c>
      <c r="D6" s="162">
        <v>227</v>
      </c>
      <c r="E6" s="162">
        <v>6134</v>
      </c>
      <c r="F6" s="162">
        <v>4567</v>
      </c>
      <c r="G6" s="162">
        <v>256</v>
      </c>
      <c r="H6" s="162">
        <v>210</v>
      </c>
      <c r="I6" s="163">
        <f t="shared" si="0"/>
        <v>0.71159874608150475</v>
      </c>
      <c r="J6" s="163">
        <f t="shared" si="1"/>
        <v>0.7445386371046625</v>
      </c>
      <c r="K6" s="163">
        <f t="shared" si="2"/>
        <v>0.8203125</v>
      </c>
      <c r="L6" s="163">
        <f t="shared" si="3"/>
        <v>-3.2939891023157752E-2</v>
      </c>
    </row>
    <row r="7" spans="1:13" x14ac:dyDescent="0.35">
      <c r="B7" s="11" t="s">
        <v>63</v>
      </c>
      <c r="C7" s="162">
        <v>300</v>
      </c>
      <c r="D7" s="162">
        <v>193</v>
      </c>
      <c r="E7" s="162">
        <v>5521</v>
      </c>
      <c r="F7" s="162">
        <v>3925</v>
      </c>
      <c r="G7" s="162">
        <v>270</v>
      </c>
      <c r="H7" s="162">
        <v>216</v>
      </c>
      <c r="I7" s="163">
        <f t="shared" si="0"/>
        <v>0.64333333333333331</v>
      </c>
      <c r="J7" s="163">
        <f t="shared" si="1"/>
        <v>0.71092193443216811</v>
      </c>
      <c r="K7" s="163">
        <f t="shared" si="2"/>
        <v>0.8</v>
      </c>
      <c r="L7" s="163">
        <f t="shared" si="3"/>
        <v>-6.75886010988348E-2</v>
      </c>
    </row>
    <row r="8" spans="1:13" x14ac:dyDescent="0.35">
      <c r="B8" s="11" t="s">
        <v>64</v>
      </c>
      <c r="C8" s="162">
        <v>295</v>
      </c>
      <c r="D8" s="162">
        <v>194</v>
      </c>
      <c r="E8" s="162">
        <v>4912</v>
      </c>
      <c r="F8" s="162">
        <v>3405</v>
      </c>
      <c r="G8" s="162">
        <v>226</v>
      </c>
      <c r="H8" s="162">
        <v>179</v>
      </c>
      <c r="I8" s="163">
        <f t="shared" si="0"/>
        <v>0.65762711864406775</v>
      </c>
      <c r="J8" s="163">
        <f t="shared" si="1"/>
        <v>0.69320032573289903</v>
      </c>
      <c r="K8" s="163">
        <f t="shared" si="2"/>
        <v>0.79203539823008851</v>
      </c>
      <c r="L8" s="163">
        <f t="shared" si="3"/>
        <v>-3.5573207088831271E-2</v>
      </c>
    </row>
    <row r="9" spans="1:13" x14ac:dyDescent="0.35">
      <c r="B9" s="11" t="s">
        <v>65</v>
      </c>
      <c r="C9" s="162">
        <v>280</v>
      </c>
      <c r="D9" s="162">
        <v>179</v>
      </c>
      <c r="E9" s="162">
        <v>4215</v>
      </c>
      <c r="F9" s="162">
        <v>2791</v>
      </c>
      <c r="G9" s="162">
        <v>245</v>
      </c>
      <c r="H9" s="162">
        <v>213</v>
      </c>
      <c r="I9" s="163">
        <f t="shared" si="0"/>
        <v>0.63928571428571423</v>
      </c>
      <c r="J9" s="163">
        <f t="shared" si="1"/>
        <v>0.662158956109134</v>
      </c>
      <c r="K9" s="163">
        <f t="shared" si="2"/>
        <v>0.8693877551020408</v>
      </c>
      <c r="L9" s="163">
        <f t="shared" si="3"/>
        <v>-2.2873241823419765E-2</v>
      </c>
    </row>
    <row r="10" spans="1:13" x14ac:dyDescent="0.35">
      <c r="B10" s="11" t="s">
        <v>66</v>
      </c>
      <c r="C10" s="162">
        <v>255</v>
      </c>
      <c r="D10" s="162">
        <v>146</v>
      </c>
      <c r="E10" s="162">
        <v>3996</v>
      </c>
      <c r="F10" s="162">
        <v>2542</v>
      </c>
      <c r="G10" s="162">
        <v>225</v>
      </c>
      <c r="H10" s="162">
        <v>168</v>
      </c>
      <c r="I10" s="163">
        <f t="shared" si="0"/>
        <v>0.5725490196078431</v>
      </c>
      <c r="J10" s="163">
        <f t="shared" si="1"/>
        <v>0.63613613613613618</v>
      </c>
      <c r="K10" s="163">
        <f t="shared" si="2"/>
        <v>0.7466666666666667</v>
      </c>
      <c r="L10" s="163">
        <f t="shared" si="3"/>
        <v>-6.3587116528293075E-2</v>
      </c>
    </row>
    <row r="11" spans="1:13" x14ac:dyDescent="0.35">
      <c r="B11" s="11" t="s">
        <v>67</v>
      </c>
      <c r="C11" s="162">
        <v>293</v>
      </c>
      <c r="D11" s="162">
        <v>175</v>
      </c>
      <c r="E11" s="162">
        <v>3921</v>
      </c>
      <c r="F11" s="162">
        <v>2381</v>
      </c>
      <c r="G11" s="162">
        <v>276</v>
      </c>
      <c r="H11" s="162">
        <v>215</v>
      </c>
      <c r="I11" s="163">
        <f t="shared" si="0"/>
        <v>0.59726962457337884</v>
      </c>
      <c r="J11" s="163">
        <f t="shared" si="1"/>
        <v>0.60724305024228509</v>
      </c>
      <c r="K11" s="163">
        <f t="shared" si="2"/>
        <v>0.77898550724637683</v>
      </c>
      <c r="L11" s="163">
        <f t="shared" si="3"/>
        <v>-9.9734256689062439E-3</v>
      </c>
    </row>
    <row r="12" spans="1:13" x14ac:dyDescent="0.35">
      <c r="B12" s="11" t="s">
        <v>68</v>
      </c>
      <c r="C12" s="162">
        <v>332</v>
      </c>
      <c r="D12" s="162">
        <v>205</v>
      </c>
      <c r="E12" s="162">
        <v>4056</v>
      </c>
      <c r="F12" s="162">
        <v>2514</v>
      </c>
      <c r="G12" s="162">
        <v>330</v>
      </c>
      <c r="H12" s="162">
        <v>282</v>
      </c>
      <c r="I12" s="163">
        <f t="shared" si="0"/>
        <v>0.61746987951807231</v>
      </c>
      <c r="J12" s="163">
        <f t="shared" si="1"/>
        <v>0.61982248520710059</v>
      </c>
      <c r="K12" s="163">
        <f t="shared" si="2"/>
        <v>0.8545454545454545</v>
      </c>
      <c r="L12" s="163">
        <f t="shared" si="3"/>
        <v>-2.3526056890282865E-3</v>
      </c>
    </row>
    <row r="13" spans="1:13" x14ac:dyDescent="0.35">
      <c r="B13" s="11" t="s">
        <v>69</v>
      </c>
      <c r="C13" s="162">
        <v>291</v>
      </c>
      <c r="D13" s="162">
        <v>184</v>
      </c>
      <c r="E13" s="162">
        <v>3922</v>
      </c>
      <c r="F13" s="162">
        <v>2415</v>
      </c>
      <c r="G13" s="162">
        <v>311</v>
      </c>
      <c r="H13" s="162">
        <v>239</v>
      </c>
      <c r="I13" s="163">
        <f t="shared" si="0"/>
        <v>0.63230240549828176</v>
      </c>
      <c r="J13" s="163">
        <f t="shared" si="1"/>
        <v>0.61575726670066289</v>
      </c>
      <c r="K13" s="163">
        <f t="shared" si="2"/>
        <v>0.76848874598070738</v>
      </c>
      <c r="L13" s="163">
        <f t="shared" si="3"/>
        <v>1.6545138797618875E-2</v>
      </c>
    </row>
    <row r="14" spans="1:13" x14ac:dyDescent="0.35">
      <c r="B14" s="11" t="s">
        <v>70</v>
      </c>
      <c r="C14" s="162">
        <v>281</v>
      </c>
      <c r="D14" s="162">
        <v>146</v>
      </c>
      <c r="E14" s="162">
        <v>3931</v>
      </c>
      <c r="F14" s="162">
        <v>2306</v>
      </c>
      <c r="G14" s="162">
        <v>347</v>
      </c>
      <c r="H14" s="162">
        <v>258</v>
      </c>
      <c r="I14" s="163">
        <f t="shared" si="0"/>
        <v>0.5195729537366548</v>
      </c>
      <c r="J14" s="163">
        <f t="shared" si="1"/>
        <v>0.58661918087000764</v>
      </c>
      <c r="K14" s="163">
        <f t="shared" si="2"/>
        <v>0.74351585014409227</v>
      </c>
      <c r="L14" s="163">
        <f t="shared" si="3"/>
        <v>-6.7046227133352843E-2</v>
      </c>
    </row>
    <row r="15" spans="1:13" x14ac:dyDescent="0.35">
      <c r="B15" s="11" t="s">
        <v>71</v>
      </c>
      <c r="C15" s="162">
        <v>273</v>
      </c>
      <c r="D15" s="162">
        <v>158</v>
      </c>
      <c r="E15" s="162">
        <v>3933</v>
      </c>
      <c r="F15" s="162">
        <v>2201</v>
      </c>
      <c r="G15" s="162">
        <v>300</v>
      </c>
      <c r="H15" s="162">
        <v>216</v>
      </c>
      <c r="I15" s="163">
        <f t="shared" ref="I15" si="4">D15/C15</f>
        <v>0.57875457875457881</v>
      </c>
      <c r="J15" s="163">
        <f t="shared" ref="J15" si="5">F15/E15</f>
        <v>0.55962369692346814</v>
      </c>
      <c r="K15" s="163">
        <f t="shared" ref="K15" si="6">H15/G15</f>
        <v>0.72</v>
      </c>
      <c r="L15" s="163">
        <f t="shared" ref="L15" si="7">I15-J15</f>
        <v>1.9130881831110669E-2</v>
      </c>
    </row>
    <row r="16" spans="1:13" x14ac:dyDescent="0.35">
      <c r="B16" s="161" t="s">
        <v>72</v>
      </c>
      <c r="C16" s="164">
        <v>232</v>
      </c>
      <c r="D16" s="164">
        <v>136</v>
      </c>
      <c r="E16" s="164">
        <v>2901</v>
      </c>
      <c r="F16" s="164">
        <v>1515</v>
      </c>
      <c r="G16" s="164">
        <v>341</v>
      </c>
      <c r="H16" s="164">
        <v>169</v>
      </c>
      <c r="I16" s="165">
        <f t="shared" ref="I16" si="8">D16/C16</f>
        <v>0.58620689655172409</v>
      </c>
      <c r="J16" s="165">
        <f t="shared" ref="J16" si="9">F16/E16</f>
        <v>0.52223371251292661</v>
      </c>
      <c r="K16" s="165">
        <f t="shared" ref="K16" si="10">H16/G16</f>
        <v>0.49560117302052786</v>
      </c>
      <c r="L16" s="165">
        <f t="shared" ref="L16" si="11">I16-J16</f>
        <v>6.3973184038797481E-2</v>
      </c>
    </row>
    <row r="17" spans="2:15" x14ac:dyDescent="0.35">
      <c r="B17" s="24" t="s">
        <v>73</v>
      </c>
    </row>
    <row r="18" spans="2:15" x14ac:dyDescent="0.35">
      <c r="B18" s="7" t="s">
        <v>74</v>
      </c>
    </row>
    <row r="19" spans="2:15" x14ac:dyDescent="0.35">
      <c r="B19" s="146" t="s">
        <v>129</v>
      </c>
    </row>
    <row r="20" spans="2:15" x14ac:dyDescent="0.35">
      <c r="B20" s="146" t="s">
        <v>75</v>
      </c>
    </row>
    <row r="21" spans="2:15" x14ac:dyDescent="0.35">
      <c r="B21" s="7"/>
    </row>
    <row r="22" spans="2:15" ht="19.5" customHeight="1" x14ac:dyDescent="0.35">
      <c r="B22" s="202"/>
      <c r="C22" s="202"/>
      <c r="D22" s="202"/>
      <c r="E22" s="202"/>
      <c r="F22" s="202"/>
      <c r="G22" s="202"/>
      <c r="H22" s="202"/>
      <c r="I22" s="202"/>
      <c r="J22" s="202"/>
      <c r="K22" s="202"/>
      <c r="L22" s="202"/>
      <c r="M22" s="202"/>
      <c r="N22" s="202"/>
      <c r="O22" s="202"/>
    </row>
    <row r="23" spans="2:15" x14ac:dyDescent="0.35">
      <c r="B23" s="8"/>
    </row>
    <row r="24" spans="2:15" x14ac:dyDescent="0.35">
      <c r="B24" s="8"/>
    </row>
    <row r="1048548" ht="15" customHeight="1" x14ac:dyDescent="0.35"/>
  </sheetData>
  <mergeCells count="1">
    <mergeCell ref="B22:O22"/>
  </mergeCells>
  <conditionalFormatting sqref="B20">
    <cfRule type="cellIs" dxfId="21" priority="15" operator="between">
      <formula>1</formula>
      <formula>3</formula>
    </cfRule>
  </conditionalFormatting>
  <conditionalFormatting sqref="C3:C16">
    <cfRule type="cellIs" dxfId="20" priority="7" operator="between">
      <formula>1</formula>
      <formula>3</formula>
    </cfRule>
  </conditionalFormatting>
  <conditionalFormatting sqref="E3:E16">
    <cfRule type="cellIs" dxfId="19" priority="6" operator="between">
      <formula>1</formula>
      <formula>3</formula>
    </cfRule>
  </conditionalFormatting>
  <conditionalFormatting sqref="G3:G16">
    <cfRule type="cellIs" dxfId="18" priority="5" operator="between">
      <formula>1</formula>
      <formula>3</formula>
    </cfRule>
  </conditionalFormatting>
  <conditionalFormatting sqref="D3:D16">
    <cfRule type="cellIs" dxfId="17" priority="4" operator="between">
      <formula>1</formula>
      <formula>3</formula>
    </cfRule>
  </conditionalFormatting>
  <conditionalFormatting sqref="F3:F16">
    <cfRule type="cellIs" dxfId="16" priority="3" operator="between">
      <formula>1</formula>
      <formula>3</formula>
    </cfRule>
  </conditionalFormatting>
  <conditionalFormatting sqref="H3:H16">
    <cfRule type="cellIs" dxfId="15" priority="2" operator="between">
      <formula>1</formula>
      <formula>3</formula>
    </cfRule>
  </conditionalFormatting>
  <conditionalFormatting sqref="B19">
    <cfRule type="cellIs" dxfId="14" priority="1" operator="between">
      <formula>1</formula>
      <formula>3</formula>
    </cfRule>
  </conditionalFormatting>
  <hyperlinks>
    <hyperlink ref="A1" location="Index!A1" display="Index" xr:uid="{13652D28-1B45-4661-9069-299A9EC27143}"/>
  </hyperlinks>
  <pageMargins left="0.7" right="0.7" top="0.75" bottom="0.75" header="0.3" footer="0.3"/>
  <pageSetup paperSize="9" scale="81"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dimension ref="A1:L1048554"/>
  <sheetViews>
    <sheetView showGridLines="0" zoomScale="130" zoomScaleNormal="130" zoomScaleSheetLayoutView="70" workbookViewId="0">
      <selection activeCell="B25" sqref="B25"/>
    </sheetView>
  </sheetViews>
  <sheetFormatPr defaultRowHeight="14.5" x14ac:dyDescent="0.35"/>
  <cols>
    <col min="3" max="3" width="15.54296875" customWidth="1"/>
    <col min="4" max="4" width="14.7265625" customWidth="1"/>
    <col min="5" max="5" width="13.81640625" customWidth="1"/>
    <col min="6" max="6" width="12.7265625" customWidth="1"/>
    <col min="7" max="7" width="19" customWidth="1"/>
    <col min="8" max="8" width="19.1796875" customWidth="1"/>
    <col min="9" max="9" width="19.453125" customWidth="1"/>
  </cols>
  <sheetData>
    <row r="1" spans="1:11" x14ac:dyDescent="0.35">
      <c r="A1" s="3" t="s">
        <v>47</v>
      </c>
      <c r="B1" s="4" t="s">
        <v>130</v>
      </c>
    </row>
    <row r="2" spans="1:11" ht="57.5" x14ac:dyDescent="0.35">
      <c r="B2" s="5" t="s">
        <v>49</v>
      </c>
      <c r="C2" s="5" t="s">
        <v>131</v>
      </c>
      <c r="D2" s="5" t="s">
        <v>132</v>
      </c>
      <c r="E2" s="5" t="s">
        <v>133</v>
      </c>
      <c r="F2" s="5" t="s">
        <v>134</v>
      </c>
      <c r="G2" s="5" t="s">
        <v>135</v>
      </c>
      <c r="H2" s="5" t="s">
        <v>136</v>
      </c>
      <c r="I2" s="5" t="s">
        <v>137</v>
      </c>
    </row>
    <row r="3" spans="1:11" x14ac:dyDescent="0.35">
      <c r="B3" s="90" t="s">
        <v>95</v>
      </c>
      <c r="C3" s="136">
        <v>14</v>
      </c>
      <c r="D3" s="138">
        <v>7</v>
      </c>
      <c r="E3" s="136">
        <v>53</v>
      </c>
      <c r="F3" s="138">
        <v>29</v>
      </c>
      <c r="G3" s="139">
        <v>0.5</v>
      </c>
      <c r="H3" s="139">
        <v>0.54716981132075471</v>
      </c>
      <c r="I3" s="91">
        <v>0.1044776119402985</v>
      </c>
      <c r="J3" s="30"/>
      <c r="K3" s="30"/>
    </row>
    <row r="4" spans="1:11" x14ac:dyDescent="0.35">
      <c r="B4" s="29" t="s">
        <v>96</v>
      </c>
      <c r="C4" s="76">
        <v>14</v>
      </c>
      <c r="D4" s="69">
        <v>8</v>
      </c>
      <c r="E4" s="76">
        <v>59</v>
      </c>
      <c r="F4" s="69">
        <v>30</v>
      </c>
      <c r="G4" s="70">
        <v>0.5714285714285714</v>
      </c>
      <c r="H4" s="70">
        <v>0.50847457627118642</v>
      </c>
      <c r="I4" s="21">
        <v>0.1095890410958904</v>
      </c>
      <c r="J4" s="30"/>
      <c r="K4" s="30"/>
    </row>
    <row r="5" spans="1:11" x14ac:dyDescent="0.35">
      <c r="B5" s="29" t="s">
        <v>97</v>
      </c>
      <c r="C5" s="76">
        <v>18</v>
      </c>
      <c r="D5" s="69">
        <v>9</v>
      </c>
      <c r="E5" s="76">
        <v>67</v>
      </c>
      <c r="F5" s="69">
        <v>36</v>
      </c>
      <c r="G5" s="70">
        <v>0.5</v>
      </c>
      <c r="H5" s="70">
        <v>0.53731343283582089</v>
      </c>
      <c r="I5" s="21">
        <v>0.10588235294117647</v>
      </c>
      <c r="J5" s="30"/>
      <c r="K5" s="30"/>
    </row>
    <row r="6" spans="1:11" x14ac:dyDescent="0.35">
      <c r="B6" s="29" t="s">
        <v>98</v>
      </c>
      <c r="C6" s="76">
        <v>17</v>
      </c>
      <c r="D6" s="69">
        <v>6</v>
      </c>
      <c r="E6" s="76">
        <v>68</v>
      </c>
      <c r="F6" s="69">
        <v>35</v>
      </c>
      <c r="G6" s="70">
        <v>0.35294117647058826</v>
      </c>
      <c r="H6" s="70">
        <v>0.51470588235294112</v>
      </c>
      <c r="I6" s="21">
        <v>7.0588235294117646E-2</v>
      </c>
      <c r="J6" s="30"/>
      <c r="K6" s="30"/>
    </row>
    <row r="7" spans="1:11" x14ac:dyDescent="0.35">
      <c r="B7" s="29" t="s">
        <v>99</v>
      </c>
      <c r="C7" s="76">
        <v>14</v>
      </c>
      <c r="D7" s="69">
        <v>5</v>
      </c>
      <c r="E7" s="76">
        <v>63</v>
      </c>
      <c r="F7" s="69">
        <v>30</v>
      </c>
      <c r="G7" s="70">
        <v>0.35714285714285715</v>
      </c>
      <c r="H7" s="70">
        <v>0.47619047619047616</v>
      </c>
      <c r="I7" s="21">
        <v>6.4935064935064929E-2</v>
      </c>
      <c r="J7" s="30"/>
      <c r="K7" s="30"/>
    </row>
    <row r="8" spans="1:11" x14ac:dyDescent="0.35">
      <c r="B8" s="29" t="s">
        <v>100</v>
      </c>
      <c r="C8" s="76">
        <v>9</v>
      </c>
      <c r="D8" s="69">
        <v>5</v>
      </c>
      <c r="E8" s="76">
        <v>54</v>
      </c>
      <c r="F8" s="69">
        <v>28</v>
      </c>
      <c r="G8" s="70">
        <v>0.55555555555555558</v>
      </c>
      <c r="H8" s="70">
        <v>0.51851851851851849</v>
      </c>
      <c r="I8" s="21">
        <v>7.9365079365079361E-2</v>
      </c>
      <c r="J8" s="30"/>
      <c r="K8" s="30"/>
    </row>
    <row r="9" spans="1:11" x14ac:dyDescent="0.35">
      <c r="B9" s="29" t="s">
        <v>101</v>
      </c>
      <c r="C9" s="76">
        <v>11</v>
      </c>
      <c r="D9" s="69">
        <v>3</v>
      </c>
      <c r="E9" s="76">
        <v>51</v>
      </c>
      <c r="F9" s="69">
        <v>22</v>
      </c>
      <c r="G9" s="70">
        <v>0.27272727272727271</v>
      </c>
      <c r="H9" s="70">
        <v>0.43137254901960786</v>
      </c>
      <c r="I9" s="21">
        <v>4.8387096774193547E-2</v>
      </c>
      <c r="J9" s="30"/>
      <c r="K9" s="30"/>
    </row>
    <row r="10" spans="1:11" x14ac:dyDescent="0.35">
      <c r="B10" s="14" t="s">
        <v>102</v>
      </c>
      <c r="C10" s="76">
        <v>15</v>
      </c>
      <c r="D10" s="69">
        <v>8</v>
      </c>
      <c r="E10" s="76">
        <v>68</v>
      </c>
      <c r="F10" s="69">
        <v>41</v>
      </c>
      <c r="G10" s="70">
        <v>0.53333333333333333</v>
      </c>
      <c r="H10" s="70">
        <v>0.6029411764705882</v>
      </c>
      <c r="I10" s="21">
        <v>9.6385542168674704E-2</v>
      </c>
      <c r="J10" s="30"/>
      <c r="K10" s="30"/>
    </row>
    <row r="11" spans="1:11" x14ac:dyDescent="0.35">
      <c r="B11" s="14" t="s">
        <v>138</v>
      </c>
      <c r="C11" s="76">
        <v>19</v>
      </c>
      <c r="D11" s="69">
        <v>13</v>
      </c>
      <c r="E11" s="76">
        <v>77</v>
      </c>
      <c r="F11" s="69">
        <v>53</v>
      </c>
      <c r="G11" s="70">
        <v>0.68421052631578949</v>
      </c>
      <c r="H11" s="70">
        <v>0.68831168831168832</v>
      </c>
      <c r="I11" s="21">
        <v>0.13541666666666666</v>
      </c>
      <c r="J11" s="30"/>
      <c r="K11" s="30"/>
    </row>
    <row r="12" spans="1:11" x14ac:dyDescent="0.35">
      <c r="B12" s="14" t="s">
        <v>104</v>
      </c>
      <c r="C12" s="76">
        <v>20</v>
      </c>
      <c r="D12" s="69">
        <v>11</v>
      </c>
      <c r="E12" s="76">
        <v>95</v>
      </c>
      <c r="F12" s="69">
        <v>68</v>
      </c>
      <c r="G12" s="70">
        <v>0.55000000000000004</v>
      </c>
      <c r="H12" s="70">
        <v>0.71578947368421053</v>
      </c>
      <c r="I12" s="21">
        <v>9.5652173913043481E-2</v>
      </c>
      <c r="J12" s="30"/>
      <c r="K12" s="30"/>
    </row>
    <row r="13" spans="1:11" x14ac:dyDescent="0.35">
      <c r="B13" s="14" t="s">
        <v>105</v>
      </c>
      <c r="C13" s="76">
        <v>19</v>
      </c>
      <c r="D13" s="69">
        <v>11</v>
      </c>
      <c r="E13" s="76">
        <v>102</v>
      </c>
      <c r="F13" s="69">
        <v>60</v>
      </c>
      <c r="G13" s="70">
        <v>0.57894736842105265</v>
      </c>
      <c r="H13" s="70">
        <v>0.58823529411764708</v>
      </c>
      <c r="I13" s="13">
        <v>9.0909090909090912E-2</v>
      </c>
      <c r="J13" s="30"/>
      <c r="K13" s="30"/>
    </row>
    <row r="14" spans="1:11" x14ac:dyDescent="0.35">
      <c r="B14" s="14" t="s">
        <v>106</v>
      </c>
      <c r="C14" s="76">
        <v>18</v>
      </c>
      <c r="D14" s="69">
        <v>12</v>
      </c>
      <c r="E14" s="76">
        <v>95</v>
      </c>
      <c r="F14" s="69">
        <v>67</v>
      </c>
      <c r="G14" s="70">
        <v>0.66666666666666663</v>
      </c>
      <c r="H14" s="70">
        <v>0.70526315789473681</v>
      </c>
      <c r="I14" s="13">
        <v>0.10619469026548672</v>
      </c>
      <c r="J14" s="30"/>
      <c r="K14" s="30"/>
    </row>
    <row r="15" spans="1:11" x14ac:dyDescent="0.35">
      <c r="B15" s="14" t="s">
        <v>139</v>
      </c>
      <c r="C15" s="76">
        <v>16</v>
      </c>
      <c r="D15" s="69">
        <v>11</v>
      </c>
      <c r="E15" s="76">
        <v>103</v>
      </c>
      <c r="F15" s="69">
        <v>81.5</v>
      </c>
      <c r="G15" s="70">
        <v>0.6875</v>
      </c>
      <c r="H15" s="70">
        <v>0.79126213592233008</v>
      </c>
      <c r="I15" s="21">
        <v>9.2436974789915971E-2</v>
      </c>
      <c r="J15" s="30"/>
      <c r="K15" s="30"/>
    </row>
    <row r="16" spans="1:11" x14ac:dyDescent="0.35">
      <c r="B16" s="166" t="s">
        <v>140</v>
      </c>
      <c r="C16" s="159">
        <v>9.6</v>
      </c>
      <c r="D16" s="167">
        <v>6.5</v>
      </c>
      <c r="E16" s="159">
        <v>89.3</v>
      </c>
      <c r="F16" s="167">
        <v>73.5</v>
      </c>
      <c r="G16" s="168">
        <v>0.67708333333333337</v>
      </c>
      <c r="H16" s="168">
        <v>0.82306830907054873</v>
      </c>
      <c r="I16" s="169">
        <v>6.5722952477249755E-2</v>
      </c>
      <c r="J16" s="30"/>
      <c r="K16" s="30"/>
    </row>
    <row r="17" spans="2:12" x14ac:dyDescent="0.35">
      <c r="B17" s="24" t="s">
        <v>141</v>
      </c>
    </row>
    <row r="18" spans="2:12" x14ac:dyDescent="0.35">
      <c r="B18" s="24" t="s">
        <v>142</v>
      </c>
    </row>
    <row r="19" spans="2:12" x14ac:dyDescent="0.35">
      <c r="B19" s="24" t="s">
        <v>143</v>
      </c>
    </row>
    <row r="20" spans="2:12" x14ac:dyDescent="0.35">
      <c r="B20" s="24" t="s">
        <v>144</v>
      </c>
    </row>
    <row r="21" spans="2:12" x14ac:dyDescent="0.35">
      <c r="B21" s="24" t="s">
        <v>145</v>
      </c>
    </row>
    <row r="22" spans="2:12" x14ac:dyDescent="0.35">
      <c r="B22" s="24" t="s">
        <v>146</v>
      </c>
    </row>
    <row r="23" spans="2:12" x14ac:dyDescent="0.35">
      <c r="B23" s="24" t="s">
        <v>147</v>
      </c>
    </row>
    <row r="24" spans="2:12" x14ac:dyDescent="0.35">
      <c r="B24" s="24" t="s">
        <v>148</v>
      </c>
    </row>
    <row r="25" spans="2:12" x14ac:dyDescent="0.35">
      <c r="B25" s="198" t="s">
        <v>302</v>
      </c>
      <c r="C25" s="198"/>
      <c r="D25" s="198"/>
      <c r="E25" s="198"/>
      <c r="F25" s="198"/>
      <c r="G25" s="198"/>
      <c r="H25" s="198"/>
      <c r="I25" s="198"/>
      <c r="J25" s="198"/>
      <c r="K25" s="198"/>
      <c r="L25" s="198"/>
    </row>
    <row r="26" spans="2:12" x14ac:dyDescent="0.35">
      <c r="B26" s="198" t="s">
        <v>301</v>
      </c>
      <c r="C26" s="198"/>
      <c r="D26" s="198"/>
      <c r="E26" s="198"/>
      <c r="F26" s="198"/>
      <c r="G26" s="198"/>
      <c r="H26" s="198"/>
      <c r="I26" s="198"/>
      <c r="J26" s="198"/>
      <c r="K26" s="198"/>
      <c r="L26" s="198"/>
    </row>
    <row r="27" spans="2:12" x14ac:dyDescent="0.35">
      <c r="B27" s="24" t="s">
        <v>149</v>
      </c>
    </row>
    <row r="1048554" ht="15" customHeight="1" x14ac:dyDescent="0.35"/>
  </sheetData>
  <conditionalFormatting sqref="C4:C10">
    <cfRule type="cellIs" dxfId="13" priority="10" operator="equal">
      <formula>#REF!</formula>
    </cfRule>
  </conditionalFormatting>
  <conditionalFormatting sqref="C11:C12 C14">
    <cfRule type="cellIs" dxfId="12" priority="9" operator="equal">
      <formula>#REF!</formula>
    </cfRule>
  </conditionalFormatting>
  <conditionalFormatting sqref="C3">
    <cfRule type="cellIs" dxfId="11" priority="8" operator="equal">
      <formula>#REF!</formula>
    </cfRule>
  </conditionalFormatting>
  <conditionalFormatting sqref="E11:E12 E14">
    <cfRule type="cellIs" dxfId="10" priority="7" operator="equal">
      <formula>#REF!</formula>
    </cfRule>
  </conditionalFormatting>
  <conditionalFormatting sqref="E4:E10">
    <cfRule type="cellIs" dxfId="9" priority="6" operator="equal">
      <formula>#REF!</formula>
    </cfRule>
  </conditionalFormatting>
  <conditionalFormatting sqref="E3">
    <cfRule type="cellIs" dxfId="8" priority="5" operator="equal">
      <formula>#REF!</formula>
    </cfRule>
  </conditionalFormatting>
  <conditionalFormatting sqref="C13">
    <cfRule type="cellIs" dxfId="7" priority="4" operator="equal">
      <formula>#REF!</formula>
    </cfRule>
  </conditionalFormatting>
  <conditionalFormatting sqref="E13">
    <cfRule type="cellIs" dxfId="6" priority="3" operator="equal">
      <formula>#REF!</formula>
    </cfRule>
  </conditionalFormatting>
  <conditionalFormatting sqref="C15:C16">
    <cfRule type="cellIs" dxfId="5" priority="2" operator="equal">
      <formula>#REF!</formula>
    </cfRule>
  </conditionalFormatting>
  <conditionalFormatting sqref="E15:E16">
    <cfRule type="cellIs" dxfId="4" priority="1" operator="equal">
      <formula>#REF!</formula>
    </cfRule>
  </conditionalFormatting>
  <hyperlinks>
    <hyperlink ref="A1" location="Index!A1" display="Index" xr:uid="{A63EBEDE-EA4F-4B38-AEAD-368DD6DAA073}"/>
  </hyperlinks>
  <pageMargins left="0.7" right="0.7" top="0.75" bottom="0.75" header="0.3" footer="0.3"/>
  <pageSetup paperSize="9" scale="58"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R1048546"/>
  <sheetViews>
    <sheetView showGridLines="0" zoomScaleNormal="100" zoomScaleSheetLayoutView="80" workbookViewId="0">
      <selection activeCell="O5" sqref="O5"/>
    </sheetView>
  </sheetViews>
  <sheetFormatPr defaultColWidth="9.1796875" defaultRowHeight="14.5" x14ac:dyDescent="0.35"/>
  <cols>
    <col min="3" max="3" width="9.81640625" customWidth="1"/>
    <col min="4" max="4" width="12.7265625" customWidth="1"/>
    <col min="5" max="10" width="13.453125" customWidth="1"/>
    <col min="11" max="11" width="10.81640625" customWidth="1"/>
    <col min="13" max="13" width="14.81640625" customWidth="1"/>
    <col min="14" max="14" width="15.7265625" customWidth="1"/>
    <col min="16" max="16" width="15.54296875" customWidth="1"/>
    <col min="18" max="18" width="10.54296875" customWidth="1"/>
  </cols>
  <sheetData>
    <row r="1" spans="1:16" ht="15" x14ac:dyDescent="0.35">
      <c r="A1" s="3" t="s">
        <v>47</v>
      </c>
      <c r="B1" s="4" t="s">
        <v>150</v>
      </c>
      <c r="E1" s="40"/>
      <c r="F1" s="40"/>
      <c r="G1" s="40"/>
      <c r="H1" s="40"/>
      <c r="I1" s="40"/>
      <c r="J1" s="40"/>
    </row>
    <row r="2" spans="1:16" ht="34.5" x14ac:dyDescent="0.35">
      <c r="B2" s="5" t="s">
        <v>49</v>
      </c>
      <c r="C2" s="5" t="s">
        <v>50</v>
      </c>
      <c r="D2" s="5" t="s">
        <v>51</v>
      </c>
      <c r="E2" s="108" t="s">
        <v>151</v>
      </c>
      <c r="F2" s="10" t="s">
        <v>152</v>
      </c>
      <c r="G2" s="10" t="s">
        <v>153</v>
      </c>
      <c r="H2" s="5" t="s">
        <v>56</v>
      </c>
      <c r="M2" s="148"/>
      <c r="P2" s="62"/>
    </row>
    <row r="3" spans="1:16" x14ac:dyDescent="0.35">
      <c r="B3" s="131" t="s">
        <v>59</v>
      </c>
      <c r="C3" s="170">
        <v>563</v>
      </c>
      <c r="D3" s="170">
        <v>8644</v>
      </c>
      <c r="E3" s="109">
        <v>405.47353258912494</v>
      </c>
      <c r="F3" s="109">
        <v>42.899732050377906</v>
      </c>
      <c r="G3" s="109">
        <v>362.57380053874704</v>
      </c>
      <c r="H3" s="109">
        <v>9.4516565304643461</v>
      </c>
      <c r="M3" s="148"/>
      <c r="P3" s="110"/>
    </row>
    <row r="4" spans="1:16" x14ac:dyDescent="0.35">
      <c r="B4" s="131" t="s">
        <v>60</v>
      </c>
      <c r="C4" s="170">
        <v>623</v>
      </c>
      <c r="D4" s="170">
        <v>9727</v>
      </c>
      <c r="E4" s="109">
        <v>436.3967497898571</v>
      </c>
      <c r="F4" s="109">
        <v>47.249112652240797</v>
      </c>
      <c r="G4" s="109">
        <v>389.1476371376163</v>
      </c>
      <c r="H4" s="109">
        <v>9.236083500695349</v>
      </c>
      <c r="M4" s="148"/>
    </row>
    <row r="5" spans="1:16" x14ac:dyDescent="0.35">
      <c r="B5" s="131" t="s">
        <v>61</v>
      </c>
      <c r="C5" s="170">
        <v>717</v>
      </c>
      <c r="D5" s="170">
        <v>10903</v>
      </c>
      <c r="E5" s="109">
        <v>487.78828491734129</v>
      </c>
      <c r="F5" s="109">
        <v>51.716491361216185</v>
      </c>
      <c r="G5" s="109">
        <v>436.0717935561251</v>
      </c>
      <c r="H5" s="109">
        <v>9.4319678709516825</v>
      </c>
      <c r="M5" s="148"/>
    </row>
    <row r="6" spans="1:16" x14ac:dyDescent="0.35">
      <c r="B6" s="131" t="s">
        <v>62</v>
      </c>
      <c r="C6" s="170">
        <v>774</v>
      </c>
      <c r="D6" s="170">
        <v>11075</v>
      </c>
      <c r="E6" s="109">
        <v>512.37918707798224</v>
      </c>
      <c r="F6" s="109">
        <v>51.532960155599291</v>
      </c>
      <c r="G6" s="109">
        <v>460.84622692238293</v>
      </c>
      <c r="H6" s="109">
        <v>9.9427470405522573</v>
      </c>
      <c r="M6" s="148"/>
    </row>
    <row r="7" spans="1:16" x14ac:dyDescent="0.35">
      <c r="B7" s="131" t="s">
        <v>63</v>
      </c>
      <c r="C7" s="170">
        <v>792</v>
      </c>
      <c r="D7" s="170">
        <v>11255</v>
      </c>
      <c r="E7" s="109">
        <v>510.90181912011354</v>
      </c>
      <c r="F7" s="109">
        <v>51.485014452856788</v>
      </c>
      <c r="G7" s="109">
        <v>459.41680466725677</v>
      </c>
      <c r="H7" s="109">
        <v>9.9233111721844871</v>
      </c>
      <c r="M7" s="148"/>
    </row>
    <row r="8" spans="1:16" x14ac:dyDescent="0.35">
      <c r="B8" s="131" t="s">
        <v>64</v>
      </c>
      <c r="C8" s="170">
        <v>845</v>
      </c>
      <c r="D8" s="170">
        <v>12918</v>
      </c>
      <c r="E8" s="109">
        <v>532.35053235053238</v>
      </c>
      <c r="F8" s="109">
        <v>57.859779391115183</v>
      </c>
      <c r="G8" s="109">
        <v>474.49075295941719</v>
      </c>
      <c r="H8" s="109">
        <v>9.200701038833877</v>
      </c>
      <c r="M8" s="148"/>
    </row>
    <row r="9" spans="1:16" x14ac:dyDescent="0.35">
      <c r="B9" s="131" t="s">
        <v>65</v>
      </c>
      <c r="C9" s="170">
        <v>862</v>
      </c>
      <c r="D9" s="170">
        <v>13289</v>
      </c>
      <c r="E9" s="109">
        <v>530.39625892197887</v>
      </c>
      <c r="F9" s="109">
        <v>58.228238570588537</v>
      </c>
      <c r="G9" s="109">
        <v>472.16802035139034</v>
      </c>
      <c r="H9" s="109">
        <v>9.1089181459438038</v>
      </c>
      <c r="M9" s="148"/>
    </row>
    <row r="10" spans="1:16" x14ac:dyDescent="0.35">
      <c r="B10" s="131" t="s">
        <v>66</v>
      </c>
      <c r="C10" s="170">
        <v>917</v>
      </c>
      <c r="D10" s="170">
        <v>13124</v>
      </c>
      <c r="E10" s="109">
        <v>552.37636286970667</v>
      </c>
      <c r="F10" s="109">
        <v>56.250278594034491</v>
      </c>
      <c r="G10" s="109">
        <v>496.12608427567216</v>
      </c>
      <c r="H10" s="109">
        <v>9.8199755925882268</v>
      </c>
      <c r="M10" s="148"/>
    </row>
    <row r="11" spans="1:16" x14ac:dyDescent="0.35">
      <c r="B11" s="131" t="s">
        <v>67</v>
      </c>
      <c r="C11" s="170">
        <v>946</v>
      </c>
      <c r="D11" s="170">
        <v>13672</v>
      </c>
      <c r="E11" s="109">
        <v>558.04624823029735</v>
      </c>
      <c r="F11" s="109">
        <v>57.302170877152399</v>
      </c>
      <c r="G11" s="109">
        <v>500.74407735314497</v>
      </c>
      <c r="H11" s="109">
        <v>9.7386580593371956</v>
      </c>
      <c r="M11" s="148"/>
    </row>
    <row r="12" spans="1:16" x14ac:dyDescent="0.35">
      <c r="B12" s="131" t="s">
        <v>68</v>
      </c>
      <c r="C12" s="170">
        <v>1037</v>
      </c>
      <c r="D12" s="170">
        <v>13937</v>
      </c>
      <c r="E12" s="109">
        <v>597.72897573347166</v>
      </c>
      <c r="F12" s="109">
        <v>56.980627731335339</v>
      </c>
      <c r="G12" s="109">
        <v>540.74834800213637</v>
      </c>
      <c r="H12" s="109">
        <v>10.490038448712328</v>
      </c>
      <c r="M12" s="148"/>
    </row>
    <row r="13" spans="1:16" x14ac:dyDescent="0.35">
      <c r="B13" s="131" t="s">
        <v>69</v>
      </c>
      <c r="C13" s="170">
        <v>1135</v>
      </c>
      <c r="D13" s="170">
        <v>13940</v>
      </c>
      <c r="E13" s="109">
        <v>634.89399787436366</v>
      </c>
      <c r="F13" s="109">
        <v>55.619505130041517</v>
      </c>
      <c r="G13" s="109">
        <v>579.27449274432217</v>
      </c>
      <c r="H13" s="109">
        <v>11.414952297578807</v>
      </c>
      <c r="M13" s="148"/>
    </row>
    <row r="14" spans="1:16" x14ac:dyDescent="0.35">
      <c r="B14" s="131" t="s">
        <v>70</v>
      </c>
      <c r="C14" s="170">
        <v>1134</v>
      </c>
      <c r="D14" s="170">
        <v>14937</v>
      </c>
      <c r="E14" s="109">
        <v>615.73546180159633</v>
      </c>
      <c r="F14" s="109">
        <v>58.241524721552324</v>
      </c>
      <c r="G14" s="109">
        <v>557.49393708004402</v>
      </c>
      <c r="H14" s="109">
        <v>10.572104091460073</v>
      </c>
      <c r="M14" s="148"/>
    </row>
    <row r="15" spans="1:16" x14ac:dyDescent="0.35">
      <c r="B15" s="131" t="s">
        <v>71</v>
      </c>
      <c r="C15" s="170">
        <v>1214</v>
      </c>
      <c r="D15" s="170">
        <v>15726</v>
      </c>
      <c r="E15" s="109">
        <v>640.9376484874083</v>
      </c>
      <c r="F15" s="109">
        <v>60.012501650477361</v>
      </c>
      <c r="G15" s="109">
        <v>580.92514683693094</v>
      </c>
      <c r="H15" s="109">
        <v>10.680068833329663</v>
      </c>
      <c r="M15" s="148"/>
    </row>
    <row r="16" spans="1:16" x14ac:dyDescent="0.35">
      <c r="B16" s="154" t="s">
        <v>72</v>
      </c>
      <c r="C16" s="171">
        <v>1296</v>
      </c>
      <c r="D16" s="171">
        <v>18016</v>
      </c>
      <c r="E16" s="156">
        <v>666.80386910887012</v>
      </c>
      <c r="F16" s="156">
        <v>67.623439238936029</v>
      </c>
      <c r="G16" s="156">
        <v>599.18042986993407</v>
      </c>
      <c r="H16" s="156">
        <v>9.8605435720716752</v>
      </c>
      <c r="M16" s="148"/>
    </row>
    <row r="17" spans="2:18" x14ac:dyDescent="0.35">
      <c r="B17" s="24" t="s">
        <v>154</v>
      </c>
      <c r="M17" s="148"/>
    </row>
    <row r="18" spans="2:18" x14ac:dyDescent="0.35">
      <c r="B18" s="111" t="s">
        <v>155</v>
      </c>
    </row>
    <row r="19" spans="2:18" x14ac:dyDescent="0.35">
      <c r="B19" s="7" t="s">
        <v>74</v>
      </c>
    </row>
    <row r="20" spans="2:18" x14ac:dyDescent="0.35">
      <c r="B20" s="112" t="s">
        <v>75</v>
      </c>
      <c r="C20" s="113"/>
      <c r="D20" s="113"/>
      <c r="E20" s="113"/>
      <c r="F20" s="113"/>
      <c r="G20" s="113"/>
      <c r="H20" s="113"/>
      <c r="I20" s="113"/>
      <c r="J20" s="113"/>
      <c r="K20" s="113"/>
      <c r="L20" s="113"/>
      <c r="M20" s="113"/>
      <c r="N20" s="113"/>
      <c r="O20" s="113"/>
      <c r="P20" s="113"/>
    </row>
    <row r="21" spans="2:18" x14ac:dyDescent="0.35">
      <c r="B21" s="22"/>
    </row>
    <row r="22" spans="2:18" x14ac:dyDescent="0.35">
      <c r="B22" s="22"/>
    </row>
    <row r="23" spans="2:18" x14ac:dyDescent="0.35">
      <c r="B23" s="7"/>
    </row>
    <row r="24" spans="2:18" x14ac:dyDescent="0.35">
      <c r="B24" s="7"/>
    </row>
    <row r="25" spans="2:18" x14ac:dyDescent="0.35">
      <c r="B25" s="114"/>
      <c r="C25" s="114"/>
      <c r="D25" s="114"/>
      <c r="E25" s="114"/>
      <c r="F25" s="114"/>
      <c r="G25" s="114"/>
      <c r="H25" s="114"/>
      <c r="I25" s="114"/>
      <c r="J25" s="114"/>
      <c r="K25" s="114"/>
      <c r="L25" s="114"/>
      <c r="M25" s="114"/>
      <c r="N25" s="114"/>
      <c r="O25" s="114"/>
      <c r="P25" s="114"/>
      <c r="Q25" s="114"/>
      <c r="R25" s="114"/>
    </row>
    <row r="26" spans="2:18" x14ac:dyDescent="0.35">
      <c r="B26" s="7"/>
    </row>
    <row r="1048546" ht="15" customHeight="1" x14ac:dyDescent="0.35"/>
  </sheetData>
  <conditionalFormatting sqref="B20">
    <cfRule type="cellIs" dxfId="3" priority="4" operator="between">
      <formula>1</formula>
      <formula>3</formula>
    </cfRule>
  </conditionalFormatting>
  <conditionalFormatting sqref="B18">
    <cfRule type="cellIs" dxfId="2" priority="2" operator="between">
      <formula>1</formula>
      <formula>3</formula>
    </cfRule>
  </conditionalFormatting>
  <conditionalFormatting sqref="C3:D16">
    <cfRule type="cellIs" dxfId="1" priority="1" operator="between">
      <formula>1</formula>
      <formula>3</formula>
    </cfRule>
  </conditionalFormatting>
  <hyperlinks>
    <hyperlink ref="A1" location="Index!A1" display="Index" xr:uid="{5394DE37-850D-40B3-8878-6D470327A7AB}"/>
  </hyperlinks>
  <pageMargins left="0.7" right="0.7" top="0.75" bottom="0.75" header="0.3" footer="0.3"/>
  <pageSetup paperSize="9" scale="74"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O44"/>
  <sheetViews>
    <sheetView showGridLines="0" topLeftCell="A16" zoomScaleNormal="100" zoomScaleSheetLayoutView="80" workbookViewId="0">
      <selection activeCell="B22" sqref="B22:M22"/>
    </sheetView>
  </sheetViews>
  <sheetFormatPr defaultColWidth="9.1796875" defaultRowHeight="14.5" x14ac:dyDescent="0.35"/>
  <cols>
    <col min="3" max="3" width="12" customWidth="1"/>
    <col min="4" max="5" width="12.1796875" customWidth="1"/>
    <col min="6" max="6" width="15.1796875" customWidth="1"/>
    <col min="7" max="7" width="17" customWidth="1"/>
    <col min="8" max="8" width="10.26953125" customWidth="1"/>
    <col min="10" max="10" width="15.54296875" hidden="1" customWidth="1"/>
    <col min="11" max="11" width="15.26953125" hidden="1" customWidth="1"/>
    <col min="12" max="13" width="15.26953125" customWidth="1"/>
  </cols>
  <sheetData>
    <row r="1" spans="1:15" ht="15.5" thickBot="1" x14ac:dyDescent="0.4">
      <c r="A1" s="105" t="s">
        <v>47</v>
      </c>
      <c r="B1" s="4" t="s">
        <v>156</v>
      </c>
      <c r="D1" s="40"/>
      <c r="E1" s="40"/>
      <c r="F1" s="40"/>
      <c r="G1" s="40"/>
      <c r="H1" s="40"/>
    </row>
    <row r="2" spans="1:15" ht="42.75" customHeight="1" thickBot="1" x14ac:dyDescent="0.4">
      <c r="B2" s="115" t="s">
        <v>49</v>
      </c>
      <c r="C2" s="115" t="s">
        <v>50</v>
      </c>
      <c r="D2" s="116" t="s">
        <v>51</v>
      </c>
      <c r="E2" s="10" t="s">
        <v>157</v>
      </c>
      <c r="F2" s="108" t="s">
        <v>151</v>
      </c>
      <c r="G2" s="108" t="s">
        <v>152</v>
      </c>
      <c r="H2" s="116" t="s">
        <v>153</v>
      </c>
      <c r="I2" s="115" t="s">
        <v>56</v>
      </c>
      <c r="J2" s="63" t="s">
        <v>158</v>
      </c>
      <c r="K2" s="63" t="s">
        <v>159</v>
      </c>
      <c r="N2" s="29"/>
      <c r="O2" s="62"/>
    </row>
    <row r="3" spans="1:15" x14ac:dyDescent="0.35">
      <c r="B3" s="14" t="s">
        <v>95</v>
      </c>
      <c r="C3" s="6">
        <v>83</v>
      </c>
      <c r="D3" s="51">
        <v>1218</v>
      </c>
      <c r="E3" s="51">
        <v>206</v>
      </c>
      <c r="F3" s="106">
        <v>6</v>
      </c>
      <c r="G3" s="106">
        <v>9.9</v>
      </c>
      <c r="H3" s="106">
        <v>-3.9000000000000004</v>
      </c>
      <c r="I3" s="106">
        <v>0.60606060606060608</v>
      </c>
      <c r="J3" s="64">
        <v>12124.5</v>
      </c>
      <c r="K3" s="64">
        <v>2038753</v>
      </c>
      <c r="N3" s="51"/>
    </row>
    <row r="4" spans="1:15" x14ac:dyDescent="0.35">
      <c r="B4" s="14" t="s">
        <v>96</v>
      </c>
      <c r="C4" s="6">
        <v>88</v>
      </c>
      <c r="D4" s="51">
        <v>1163</v>
      </c>
      <c r="E4" s="51">
        <v>249</v>
      </c>
      <c r="F4" s="106">
        <v>5.6</v>
      </c>
      <c r="G4" s="106">
        <v>10.9</v>
      </c>
      <c r="H4" s="106">
        <v>-5.3000000000000007</v>
      </c>
      <c r="I4" s="106">
        <v>0.51376146788990817</v>
      </c>
      <c r="J4" s="64">
        <v>12654</v>
      </c>
      <c r="K4" s="64">
        <v>2085277.5</v>
      </c>
      <c r="N4" s="51"/>
    </row>
    <row r="5" spans="1:15" x14ac:dyDescent="0.35">
      <c r="B5" s="14" t="s">
        <v>97</v>
      </c>
      <c r="C5" s="6">
        <v>115</v>
      </c>
      <c r="D5" s="51">
        <v>1408</v>
      </c>
      <c r="E5" s="51">
        <v>98</v>
      </c>
      <c r="F5" s="106">
        <v>6.7</v>
      </c>
      <c r="G5" s="106">
        <v>11.7</v>
      </c>
      <c r="H5" s="106">
        <v>-4.9999999999999991</v>
      </c>
      <c r="I5" s="106">
        <v>0.57264957264957272</v>
      </c>
      <c r="J5" s="64">
        <v>13160</v>
      </c>
      <c r="K5" s="64">
        <v>2130410</v>
      </c>
      <c r="N5" s="51"/>
    </row>
    <row r="6" spans="1:15" x14ac:dyDescent="0.35">
      <c r="B6" s="14" t="s">
        <v>98</v>
      </c>
      <c r="C6" s="6">
        <v>135</v>
      </c>
      <c r="D6" s="51">
        <v>1438</v>
      </c>
      <c r="E6" s="51">
        <v>106</v>
      </c>
      <c r="F6" s="106">
        <v>6.7</v>
      </c>
      <c r="G6" s="106">
        <v>13.4</v>
      </c>
      <c r="H6" s="106">
        <v>-6.7</v>
      </c>
      <c r="I6" s="106">
        <v>0.5</v>
      </c>
      <c r="J6" s="64">
        <v>13648</v>
      </c>
      <c r="K6" s="64">
        <v>2169247.5</v>
      </c>
      <c r="N6" s="51"/>
    </row>
    <row r="7" spans="1:15" x14ac:dyDescent="0.35">
      <c r="B7" s="14" t="s">
        <v>99</v>
      </c>
      <c r="C7" s="6">
        <v>134</v>
      </c>
      <c r="D7" s="51">
        <v>1429</v>
      </c>
      <c r="E7" s="51">
        <v>63</v>
      </c>
      <c r="F7" s="106">
        <v>6.5</v>
      </c>
      <c r="G7" s="106">
        <v>13.2</v>
      </c>
      <c r="H7" s="106">
        <v>-6.6999999999999993</v>
      </c>
      <c r="I7" s="106">
        <v>0.49242424242424243</v>
      </c>
      <c r="J7" s="64">
        <v>14077</v>
      </c>
      <c r="K7" s="64">
        <v>2210966.5</v>
      </c>
      <c r="N7" s="51"/>
    </row>
    <row r="8" spans="1:15" x14ac:dyDescent="0.35">
      <c r="B8" s="14" t="s">
        <v>100</v>
      </c>
      <c r="C8" s="6">
        <v>140</v>
      </c>
      <c r="D8" s="51">
        <v>1375</v>
      </c>
      <c r="E8" s="51">
        <v>60</v>
      </c>
      <c r="F8" s="106">
        <v>6.2</v>
      </c>
      <c r="G8" s="106">
        <v>14.3</v>
      </c>
      <c r="H8" s="106">
        <v>-8.1000000000000014</v>
      </c>
      <c r="I8" s="106">
        <v>0.43356643356643354</v>
      </c>
      <c r="J8" s="64">
        <v>14486.5</v>
      </c>
      <c r="K8" s="64">
        <v>2259008.5</v>
      </c>
      <c r="N8" s="51"/>
    </row>
    <row r="9" spans="1:15" x14ac:dyDescent="0.35">
      <c r="B9" s="14" t="s">
        <v>101</v>
      </c>
      <c r="C9" s="6">
        <v>149</v>
      </c>
      <c r="D9" s="51">
        <v>1531</v>
      </c>
      <c r="E9" s="51">
        <v>45</v>
      </c>
      <c r="F9" s="106">
        <v>6.7</v>
      </c>
      <c r="G9" s="106">
        <v>13.7</v>
      </c>
      <c r="H9" s="106">
        <v>-6.9999999999999991</v>
      </c>
      <c r="I9" s="106">
        <v>0.48905109489051096</v>
      </c>
      <c r="J9" s="64">
        <v>14935.5</v>
      </c>
      <c r="K9" s="64">
        <v>2309176</v>
      </c>
      <c r="N9" s="51"/>
    </row>
    <row r="10" spans="1:15" x14ac:dyDescent="0.35">
      <c r="B10" s="14" t="s">
        <v>102</v>
      </c>
      <c r="C10" s="6">
        <v>165</v>
      </c>
      <c r="D10" s="51">
        <v>1712</v>
      </c>
      <c r="E10" s="51">
        <v>68</v>
      </c>
      <c r="F10" s="106">
        <v>7.3</v>
      </c>
      <c r="G10" s="106">
        <v>13.5</v>
      </c>
      <c r="H10" s="106">
        <v>-6.2</v>
      </c>
      <c r="I10" s="106">
        <v>0.54074074074074074</v>
      </c>
      <c r="J10" s="64">
        <v>15394</v>
      </c>
      <c r="K10" s="64">
        <v>2360928.5</v>
      </c>
      <c r="N10" s="51"/>
    </row>
    <row r="11" spans="1:15" x14ac:dyDescent="0.35">
      <c r="B11" s="14" t="s">
        <v>138</v>
      </c>
      <c r="C11" s="6">
        <v>197</v>
      </c>
      <c r="D11" s="51">
        <v>2045</v>
      </c>
      <c r="E11" s="51">
        <v>100</v>
      </c>
      <c r="F11" s="106">
        <v>8.6</v>
      </c>
      <c r="G11" s="106">
        <v>13.6</v>
      </c>
      <c r="H11" s="106">
        <v>-5</v>
      </c>
      <c r="I11" s="106">
        <v>0.63235294117647056</v>
      </c>
      <c r="J11" s="64">
        <v>15874.5</v>
      </c>
      <c r="K11" s="64">
        <v>2417209.5</v>
      </c>
      <c r="N11" s="51"/>
    </row>
    <row r="12" spans="1:15" x14ac:dyDescent="0.35">
      <c r="B12" s="14" t="s">
        <v>104</v>
      </c>
      <c r="C12" s="6">
        <v>217</v>
      </c>
      <c r="D12" s="51">
        <v>2156</v>
      </c>
      <c r="E12" s="51">
        <v>108</v>
      </c>
      <c r="F12" s="106">
        <v>8.8000000000000007</v>
      </c>
      <c r="G12" s="106">
        <v>14.2</v>
      </c>
      <c r="H12" s="106">
        <v>-5.3999999999999986</v>
      </c>
      <c r="I12" s="106">
        <v>0.61971830985915499</v>
      </c>
      <c r="J12" s="64">
        <v>16368.5</v>
      </c>
      <c r="K12" s="64">
        <v>2477361.5</v>
      </c>
      <c r="N12" s="51"/>
    </row>
    <row r="13" spans="1:15" x14ac:dyDescent="0.35">
      <c r="B13" s="14" t="s">
        <v>105</v>
      </c>
      <c r="C13" s="6">
        <v>237</v>
      </c>
      <c r="D13" s="51">
        <v>2288</v>
      </c>
      <c r="E13" s="51">
        <v>95</v>
      </c>
      <c r="F13" s="106">
        <v>9.1</v>
      </c>
      <c r="G13" s="106">
        <v>14.5</v>
      </c>
      <c r="H13" s="106">
        <v>-5.4</v>
      </c>
      <c r="I13" s="106">
        <v>0.62758620689655165</v>
      </c>
      <c r="J13" s="64">
        <v>16859</v>
      </c>
      <c r="K13" s="64">
        <v>2536487</v>
      </c>
      <c r="N13" s="51"/>
    </row>
    <row r="14" spans="1:15" x14ac:dyDescent="0.35">
      <c r="B14" s="14" t="s">
        <v>106</v>
      </c>
      <c r="C14" s="6">
        <v>204</v>
      </c>
      <c r="D14" s="51">
        <v>1982</v>
      </c>
      <c r="E14" s="51">
        <v>77</v>
      </c>
      <c r="F14" s="106">
        <v>7.7</v>
      </c>
      <c r="G14" s="106">
        <v>14.3</v>
      </c>
      <c r="H14" s="106">
        <v>-6.6000000000000005</v>
      </c>
      <c r="I14" s="106">
        <v>0.53846153846153844</v>
      </c>
      <c r="J14" s="51"/>
      <c r="K14" s="51"/>
      <c r="N14" s="51"/>
    </row>
    <row r="15" spans="1:15" x14ac:dyDescent="0.35">
      <c r="B15" s="14" t="s">
        <v>71</v>
      </c>
      <c r="C15" s="6">
        <v>199</v>
      </c>
      <c r="D15" s="51">
        <v>1753</v>
      </c>
      <c r="E15" s="51">
        <v>67</v>
      </c>
      <c r="F15" s="106">
        <v>6.7</v>
      </c>
      <c r="G15" s="106">
        <v>15.7</v>
      </c>
      <c r="H15" s="106">
        <v>-9</v>
      </c>
      <c r="I15" s="106">
        <v>0.42675159235668791</v>
      </c>
      <c r="J15" s="147"/>
      <c r="K15" s="147"/>
      <c r="N15" s="51"/>
    </row>
    <row r="16" spans="1:15" x14ac:dyDescent="0.35">
      <c r="B16" s="166" t="s">
        <v>72</v>
      </c>
      <c r="C16" s="172">
        <v>138</v>
      </c>
      <c r="D16" s="194">
        <v>1061</v>
      </c>
      <c r="E16" s="194">
        <v>63</v>
      </c>
      <c r="F16" s="195">
        <v>4</v>
      </c>
      <c r="G16" s="195">
        <v>17.8</v>
      </c>
      <c r="H16" s="195">
        <v>-13.8</v>
      </c>
      <c r="I16" s="195">
        <v>0.2247191011235955</v>
      </c>
      <c r="J16" s="144"/>
      <c r="K16" s="144"/>
      <c r="N16" s="51"/>
    </row>
    <row r="17" spans="1:15" x14ac:dyDescent="0.35">
      <c r="B17" s="24" t="s">
        <v>160</v>
      </c>
    </row>
    <row r="18" spans="1:15" ht="24.75" customHeight="1" x14ac:dyDescent="0.35">
      <c r="B18" s="203" t="s">
        <v>161</v>
      </c>
      <c r="C18" s="203"/>
      <c r="D18" s="203"/>
      <c r="E18" s="203"/>
      <c r="F18" s="203"/>
      <c r="G18" s="203"/>
      <c r="H18" s="203"/>
      <c r="I18" s="203"/>
      <c r="J18" s="203"/>
      <c r="K18" s="203"/>
      <c r="L18" s="203"/>
      <c r="M18" s="203"/>
    </row>
    <row r="19" spans="1:15" ht="25.5" customHeight="1" x14ac:dyDescent="0.35">
      <c r="B19" s="203" t="s">
        <v>162</v>
      </c>
      <c r="C19" s="203"/>
      <c r="D19" s="203"/>
      <c r="E19" s="203"/>
      <c r="F19" s="203"/>
      <c r="G19" s="203"/>
      <c r="H19" s="203"/>
      <c r="I19" s="203"/>
      <c r="J19" s="203"/>
      <c r="K19" s="203"/>
      <c r="L19" s="203"/>
      <c r="M19" s="203"/>
    </row>
    <row r="20" spans="1:15" x14ac:dyDescent="0.35">
      <c r="B20" s="22" t="s">
        <v>163</v>
      </c>
    </row>
    <row r="21" spans="1:15" x14ac:dyDescent="0.35">
      <c r="B21" s="22" t="s">
        <v>164</v>
      </c>
    </row>
    <row r="22" spans="1:15" ht="34.5" customHeight="1" x14ac:dyDescent="0.35">
      <c r="B22" s="203" t="s">
        <v>165</v>
      </c>
      <c r="C22" s="203"/>
      <c r="D22" s="203"/>
      <c r="E22" s="203"/>
      <c r="F22" s="203"/>
      <c r="G22" s="203"/>
      <c r="H22" s="203"/>
      <c r="I22" s="203"/>
      <c r="J22" s="203"/>
      <c r="K22" s="203"/>
      <c r="L22" s="203"/>
      <c r="M22" s="203"/>
    </row>
    <row r="24" spans="1:15" ht="15" thickBot="1" x14ac:dyDescent="0.4">
      <c r="A24" s="207"/>
      <c r="B24" s="4" t="s">
        <v>166</v>
      </c>
      <c r="C24" s="40"/>
      <c r="D24" s="40"/>
      <c r="E24" s="40"/>
      <c r="F24" s="10"/>
      <c r="G24" s="10"/>
      <c r="H24" s="10"/>
    </row>
    <row r="25" spans="1:15" ht="41.25" customHeight="1" thickBot="1" x14ac:dyDescent="0.4">
      <c r="B25" s="115" t="s">
        <v>49</v>
      </c>
      <c r="C25" s="116" t="s">
        <v>50</v>
      </c>
      <c r="D25" s="116" t="s">
        <v>51</v>
      </c>
      <c r="E25" s="10" t="s">
        <v>157</v>
      </c>
      <c r="F25" s="108" t="s">
        <v>151</v>
      </c>
      <c r="G25" s="108" t="s">
        <v>152</v>
      </c>
      <c r="H25" s="116" t="s">
        <v>153</v>
      </c>
      <c r="I25" s="115" t="s">
        <v>56</v>
      </c>
      <c r="J25" s="63" t="s">
        <v>158</v>
      </c>
      <c r="K25" s="63" t="s">
        <v>159</v>
      </c>
      <c r="N25" s="29"/>
      <c r="O25" s="62"/>
    </row>
    <row r="26" spans="1:15" x14ac:dyDescent="0.35">
      <c r="B26" s="68" t="s">
        <v>95</v>
      </c>
      <c r="C26" s="69">
        <v>15</v>
      </c>
      <c r="D26" s="69">
        <v>226</v>
      </c>
      <c r="E26" s="69">
        <v>3</v>
      </c>
      <c r="F26" s="109">
        <v>10.803024846957147</v>
      </c>
      <c r="G26" s="109">
        <v>1.1216264973837813</v>
      </c>
      <c r="H26" s="109">
        <v>9.6813983495733655</v>
      </c>
      <c r="I26" s="109">
        <v>9.6315706450903598</v>
      </c>
      <c r="J26" s="64">
        <v>12124.5</v>
      </c>
      <c r="K26" s="64">
        <v>2038753</v>
      </c>
      <c r="N26" s="51"/>
    </row>
    <row r="27" spans="1:15" x14ac:dyDescent="0.35">
      <c r="B27" s="68" t="s">
        <v>96</v>
      </c>
      <c r="C27" s="69">
        <v>18</v>
      </c>
      <c r="D27" s="69">
        <v>232</v>
      </c>
      <c r="E27" s="69">
        <v>4</v>
      </c>
      <c r="F27" s="109">
        <v>12.60857383020454</v>
      </c>
      <c r="G27" s="109">
        <v>1.1269450123696789</v>
      </c>
      <c r="H27" s="109">
        <v>11.48162881783486</v>
      </c>
      <c r="I27" s="109">
        <v>11.188277770263088</v>
      </c>
      <c r="J27" s="64">
        <v>12654</v>
      </c>
      <c r="K27" s="64">
        <v>2085277.5</v>
      </c>
      <c r="N27" s="51"/>
    </row>
    <row r="28" spans="1:15" x14ac:dyDescent="0.35">
      <c r="B28" s="68" t="s">
        <v>97</v>
      </c>
      <c r="C28" s="69">
        <v>24</v>
      </c>
      <c r="D28" s="69">
        <v>266</v>
      </c>
      <c r="E28" s="69">
        <v>18</v>
      </c>
      <c r="F28" s="109">
        <v>16.327641336145316</v>
      </c>
      <c r="G28" s="109">
        <v>1.2617249107661659</v>
      </c>
      <c r="H28" s="109">
        <v>15.06591642537915</v>
      </c>
      <c r="I28" s="109">
        <v>12.940729945825172</v>
      </c>
      <c r="J28" s="64">
        <v>13160</v>
      </c>
      <c r="K28" s="64">
        <v>2130410</v>
      </c>
      <c r="N28" s="117"/>
    </row>
    <row r="29" spans="1:15" x14ac:dyDescent="0.35">
      <c r="B29" s="68" t="s">
        <v>98</v>
      </c>
      <c r="C29" s="69">
        <v>26</v>
      </c>
      <c r="D29" s="69">
        <v>283</v>
      </c>
      <c r="E29" s="69">
        <v>6</v>
      </c>
      <c r="F29" s="109">
        <v>17.21170395869191</v>
      </c>
      <c r="G29" s="109">
        <v>1.3168241737277291</v>
      </c>
      <c r="H29" s="109">
        <v>15.89487978496418</v>
      </c>
      <c r="I29" s="109">
        <v>13.070616641224159</v>
      </c>
      <c r="J29" s="64">
        <v>13648</v>
      </c>
      <c r="K29" s="64">
        <v>2169247.5</v>
      </c>
      <c r="N29" s="51"/>
    </row>
    <row r="30" spans="1:15" x14ac:dyDescent="0.35">
      <c r="B30" s="68" t="s">
        <v>99</v>
      </c>
      <c r="C30" s="69">
        <v>26</v>
      </c>
      <c r="D30" s="69">
        <v>294</v>
      </c>
      <c r="E30" s="69">
        <v>7</v>
      </c>
      <c r="F30" s="109">
        <v>16.772029415559285</v>
      </c>
      <c r="G30" s="109">
        <v>1.3448773211141622</v>
      </c>
      <c r="H30" s="109">
        <v>15.427152094445123</v>
      </c>
      <c r="I30" s="109">
        <v>12.471047843727868</v>
      </c>
      <c r="J30" s="64">
        <v>14077</v>
      </c>
      <c r="K30" s="64">
        <v>2210966.5</v>
      </c>
      <c r="N30" s="51"/>
    </row>
    <row r="31" spans="1:15" x14ac:dyDescent="0.35">
      <c r="B31" s="68" t="s">
        <v>100</v>
      </c>
      <c r="C31" s="69">
        <v>31</v>
      </c>
      <c r="D31" s="69">
        <v>299</v>
      </c>
      <c r="E31" s="69">
        <v>12</v>
      </c>
      <c r="F31" s="109">
        <v>19.53001953001953</v>
      </c>
      <c r="G31" s="109">
        <v>1.3392223283746274</v>
      </c>
      <c r="H31" s="109">
        <v>18.190797201644902</v>
      </c>
      <c r="I31" s="109">
        <v>14.583104773740226</v>
      </c>
      <c r="J31" s="64">
        <v>14486.5</v>
      </c>
      <c r="K31" s="64">
        <v>2259008.5</v>
      </c>
      <c r="N31" s="51"/>
    </row>
    <row r="32" spans="1:15" x14ac:dyDescent="0.35">
      <c r="B32" s="68" t="s">
        <v>101</v>
      </c>
      <c r="C32" s="69">
        <v>39</v>
      </c>
      <c r="D32" s="69">
        <v>336</v>
      </c>
      <c r="E32" s="69">
        <v>28</v>
      </c>
      <c r="F32" s="109">
        <v>23.997046517351709</v>
      </c>
      <c r="G32" s="109">
        <v>1.4722468326975506</v>
      </c>
      <c r="H32" s="109">
        <v>22.524799684654159</v>
      </c>
      <c r="I32" s="109">
        <v>16.299608180092118</v>
      </c>
      <c r="J32" s="64">
        <v>14935.5</v>
      </c>
      <c r="K32" s="64">
        <v>2309176</v>
      </c>
      <c r="N32" s="51"/>
    </row>
    <row r="33" spans="2:15" x14ac:dyDescent="0.35">
      <c r="B33" s="68" t="s">
        <v>102</v>
      </c>
      <c r="C33" s="69">
        <v>44</v>
      </c>
      <c r="D33" s="69">
        <v>382</v>
      </c>
      <c r="E33" s="69">
        <v>9</v>
      </c>
      <c r="F33" s="109">
        <v>26.504427444129874</v>
      </c>
      <c r="G33" s="109">
        <v>1.6372757103719273</v>
      </c>
      <c r="H33" s="109">
        <v>24.867151733757947</v>
      </c>
      <c r="I33" s="109">
        <v>16.18812718971386</v>
      </c>
      <c r="J33" s="64">
        <v>15394</v>
      </c>
      <c r="K33" s="64">
        <v>2360928.5</v>
      </c>
      <c r="N33" s="51"/>
    </row>
    <row r="34" spans="2:15" x14ac:dyDescent="0.35">
      <c r="B34" s="68" t="s">
        <v>138</v>
      </c>
      <c r="C34" s="69">
        <v>40</v>
      </c>
      <c r="D34" s="69">
        <v>361</v>
      </c>
      <c r="E34" s="69">
        <v>28</v>
      </c>
      <c r="F34" s="109">
        <v>23.596035865974518</v>
      </c>
      <c r="G34" s="109">
        <v>1.513025430562611</v>
      </c>
      <c r="H34" s="109">
        <v>22.083010435411907</v>
      </c>
      <c r="I34" s="109">
        <v>15.595267197326914</v>
      </c>
      <c r="J34" s="64">
        <v>15874.5</v>
      </c>
      <c r="K34" s="64">
        <v>2417209.5</v>
      </c>
      <c r="N34" s="51"/>
    </row>
    <row r="35" spans="2:15" x14ac:dyDescent="0.35">
      <c r="B35" s="68" t="s">
        <v>104</v>
      </c>
      <c r="C35" s="69">
        <v>49</v>
      </c>
      <c r="D35" s="69">
        <v>402</v>
      </c>
      <c r="E35" s="69">
        <v>20</v>
      </c>
      <c r="F35" s="109">
        <v>28.243702807078218</v>
      </c>
      <c r="G35" s="109">
        <v>1.6435540179376342</v>
      </c>
      <c r="H35" s="109">
        <v>26.600148789140583</v>
      </c>
      <c r="I35" s="109">
        <v>17.184529683130833</v>
      </c>
      <c r="J35" s="64">
        <v>16368.5</v>
      </c>
      <c r="K35" s="64">
        <v>2477361.5</v>
      </c>
      <c r="N35" s="51"/>
    </row>
    <row r="36" spans="2:15" ht="15" customHeight="1" x14ac:dyDescent="0.35">
      <c r="B36" s="68" t="s">
        <v>105</v>
      </c>
      <c r="C36" s="69">
        <v>65</v>
      </c>
      <c r="D36" s="69">
        <v>435</v>
      </c>
      <c r="E36" s="69">
        <v>12</v>
      </c>
      <c r="F36" s="109">
        <v>36.359568160205846</v>
      </c>
      <c r="G36" s="109">
        <v>1.7356158344022996</v>
      </c>
      <c r="H36" s="109">
        <v>34.623952325803543</v>
      </c>
      <c r="I36" s="109">
        <v>20.949087603091108</v>
      </c>
      <c r="J36" s="64">
        <v>16859</v>
      </c>
      <c r="K36" s="64">
        <v>2536487</v>
      </c>
      <c r="N36" s="51"/>
    </row>
    <row r="37" spans="2:15" ht="15" customHeight="1" thickBot="1" x14ac:dyDescent="0.4">
      <c r="B37" s="68" t="s">
        <v>106</v>
      </c>
      <c r="C37" s="69">
        <v>77</v>
      </c>
      <c r="D37" s="69">
        <v>499</v>
      </c>
      <c r="E37" s="69">
        <v>11</v>
      </c>
      <c r="F37" s="109">
        <v>41.809198023565187</v>
      </c>
      <c r="G37" s="109">
        <v>1.9456732165799433</v>
      </c>
      <c r="H37" s="109">
        <v>39.863524806985247</v>
      </c>
      <c r="I37" s="109">
        <v>21.488293957736836</v>
      </c>
      <c r="J37" s="65"/>
      <c r="K37" s="65"/>
      <c r="N37" s="51"/>
    </row>
    <row r="38" spans="2:15" ht="15" customHeight="1" x14ac:dyDescent="0.35">
      <c r="B38" s="68" t="s">
        <v>71</v>
      </c>
      <c r="C38" s="69">
        <v>75</v>
      </c>
      <c r="D38" s="69">
        <v>427</v>
      </c>
      <c r="E38" s="69">
        <v>9</v>
      </c>
      <c r="F38" s="109">
        <v>39.596642204741045</v>
      </c>
      <c r="G38" s="109">
        <v>1.6294886305960723</v>
      </c>
      <c r="H38" s="109">
        <v>37.967153574144973</v>
      </c>
      <c r="I38" s="109">
        <v>24.300042026225409</v>
      </c>
      <c r="J38" s="143"/>
      <c r="K38" s="143"/>
      <c r="N38" s="51"/>
    </row>
    <row r="39" spans="2:15" ht="15" customHeight="1" x14ac:dyDescent="0.35">
      <c r="B39" s="158" t="s">
        <v>72</v>
      </c>
      <c r="C39" s="167">
        <v>53</v>
      </c>
      <c r="D39" s="167">
        <v>330</v>
      </c>
      <c r="E39" s="167">
        <v>27</v>
      </c>
      <c r="F39" s="156">
        <v>27.268985387939907</v>
      </c>
      <c r="G39" s="156">
        <v>1.2386620198073317</v>
      </c>
      <c r="H39" s="156">
        <v>26.030323368132574</v>
      </c>
      <c r="I39" s="156">
        <v>22.014871653351797</v>
      </c>
      <c r="J39" s="143"/>
      <c r="K39" s="143"/>
      <c r="N39" s="51"/>
    </row>
    <row r="40" spans="2:15" x14ac:dyDescent="0.35">
      <c r="B40" s="24" t="s">
        <v>160</v>
      </c>
    </row>
    <row r="41" spans="2:15" ht="26.25" customHeight="1" x14ac:dyDescent="0.35">
      <c r="B41" s="203" t="s">
        <v>161</v>
      </c>
      <c r="C41" s="203"/>
      <c r="D41" s="203"/>
      <c r="E41" s="203"/>
      <c r="F41" s="203"/>
      <c r="G41" s="203"/>
      <c r="H41" s="203"/>
      <c r="I41" s="203"/>
      <c r="J41" s="203"/>
      <c r="K41" s="203"/>
      <c r="L41" s="203"/>
      <c r="M41" s="203"/>
    </row>
    <row r="42" spans="2:15" ht="26.25" customHeight="1" x14ac:dyDescent="0.35">
      <c r="B42" s="203" t="s">
        <v>162</v>
      </c>
      <c r="C42" s="203"/>
      <c r="D42" s="203"/>
      <c r="E42" s="203"/>
      <c r="F42" s="203"/>
      <c r="G42" s="203"/>
      <c r="H42" s="203"/>
      <c r="I42" s="203"/>
      <c r="J42" s="203"/>
      <c r="K42" s="203"/>
      <c r="L42" s="203"/>
      <c r="M42" s="203"/>
      <c r="N42" s="113"/>
      <c r="O42" s="113"/>
    </row>
    <row r="43" spans="2:15" x14ac:dyDescent="0.35">
      <c r="B43" s="22" t="s">
        <v>163</v>
      </c>
    </row>
    <row r="44" spans="2:15" x14ac:dyDescent="0.35">
      <c r="B44" s="22" t="s">
        <v>164</v>
      </c>
    </row>
  </sheetData>
  <mergeCells count="5">
    <mergeCell ref="B42:M42"/>
    <mergeCell ref="B41:M41"/>
    <mergeCell ref="B18:M18"/>
    <mergeCell ref="B19:M19"/>
    <mergeCell ref="B22:M22"/>
  </mergeCells>
  <hyperlinks>
    <hyperlink ref="A1" location="Index!A1" display="Index" xr:uid="{77EA1A69-1A2B-43D0-BF3D-B6D6C77823B5}"/>
  </hyperlinks>
  <pageMargins left="0.7" right="0.7" top="0.75" bottom="0.75" header="0.3" footer="0.3"/>
  <pageSetup paperSize="9" scale="64"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H17"/>
  <sheetViews>
    <sheetView showGridLines="0" zoomScaleNormal="100" zoomScaleSheetLayoutView="120" workbookViewId="0">
      <selection activeCell="E50" sqref="E50"/>
    </sheetView>
  </sheetViews>
  <sheetFormatPr defaultColWidth="9.1796875" defaultRowHeight="14.5" x14ac:dyDescent="0.35"/>
  <cols>
    <col min="3" max="3" width="16.26953125" customWidth="1"/>
    <col min="4" max="4" width="18.81640625" customWidth="1"/>
    <col min="5" max="6" width="20.453125" customWidth="1"/>
    <col min="11" max="11" width="9.453125" customWidth="1"/>
  </cols>
  <sheetData>
    <row r="1" spans="1:8" ht="15.5" thickBot="1" x14ac:dyDescent="0.4">
      <c r="A1" s="105" t="s">
        <v>47</v>
      </c>
      <c r="B1" s="9" t="s">
        <v>167</v>
      </c>
      <c r="C1" s="118"/>
      <c r="D1" s="118"/>
      <c r="E1" s="118"/>
      <c r="F1" s="118"/>
      <c r="G1" s="118"/>
      <c r="H1" s="118"/>
    </row>
    <row r="2" spans="1:8" ht="54" customHeight="1" thickBot="1" x14ac:dyDescent="0.4">
      <c r="B2" s="115" t="s">
        <v>49</v>
      </c>
      <c r="C2" s="115" t="s">
        <v>168</v>
      </c>
      <c r="D2" s="115" t="s">
        <v>169</v>
      </c>
      <c r="E2" s="115" t="s">
        <v>170</v>
      </c>
      <c r="F2" s="115" t="s">
        <v>171</v>
      </c>
      <c r="G2" s="115" t="s">
        <v>128</v>
      </c>
      <c r="H2" s="115" t="s">
        <v>88</v>
      </c>
    </row>
    <row r="3" spans="1:8" x14ac:dyDescent="0.35">
      <c r="B3" s="68" t="s">
        <v>95</v>
      </c>
      <c r="C3" s="69">
        <v>8</v>
      </c>
      <c r="D3" s="69">
        <v>86</v>
      </c>
      <c r="E3" s="70">
        <v>0.38100000000000001</v>
      </c>
      <c r="F3" s="70">
        <v>0.33900000000000002</v>
      </c>
      <c r="G3" s="70">
        <v>4.1999999999999982E-2</v>
      </c>
      <c r="H3" s="109">
        <v>1.1238938053097345</v>
      </c>
    </row>
    <row r="4" spans="1:8" x14ac:dyDescent="0.35">
      <c r="B4" s="68" t="s">
        <v>96</v>
      </c>
      <c r="C4" s="69">
        <v>8</v>
      </c>
      <c r="D4" s="69">
        <v>78</v>
      </c>
      <c r="E4" s="70">
        <v>0.53300000000000003</v>
      </c>
      <c r="F4" s="70">
        <v>0.29099999999999998</v>
      </c>
      <c r="G4" s="70">
        <v>0.24200000000000005</v>
      </c>
      <c r="H4" s="109">
        <v>1.8316151202749142</v>
      </c>
    </row>
    <row r="5" spans="1:8" x14ac:dyDescent="0.35">
      <c r="B5" s="68" t="s">
        <v>97</v>
      </c>
      <c r="C5" s="69">
        <v>14</v>
      </c>
      <c r="D5" s="69">
        <v>90</v>
      </c>
      <c r="E5" s="70">
        <v>0.53900000000000003</v>
      </c>
      <c r="F5" s="70">
        <v>0.318</v>
      </c>
      <c r="G5" s="70">
        <v>0.22100000000000003</v>
      </c>
      <c r="H5" s="109">
        <v>1.6949685534591197</v>
      </c>
    </row>
    <row r="6" spans="1:8" x14ac:dyDescent="0.35">
      <c r="B6" s="68" t="s">
        <v>98</v>
      </c>
      <c r="C6" s="69">
        <v>12</v>
      </c>
      <c r="D6" s="69">
        <v>76</v>
      </c>
      <c r="E6" s="70">
        <v>0.63200000000000001</v>
      </c>
      <c r="F6" s="70">
        <v>0.307</v>
      </c>
      <c r="G6" s="70">
        <v>0.32500000000000001</v>
      </c>
      <c r="H6" s="109">
        <v>2.0586319218241043</v>
      </c>
    </row>
    <row r="7" spans="1:8" x14ac:dyDescent="0.35">
      <c r="B7" s="68" t="s">
        <v>99</v>
      </c>
      <c r="C7" s="69">
        <v>14</v>
      </c>
      <c r="D7" s="69">
        <v>98</v>
      </c>
      <c r="E7" s="70">
        <v>0.45200000000000001</v>
      </c>
      <c r="F7" s="70">
        <v>0.33300000000000002</v>
      </c>
      <c r="G7" s="70">
        <v>0.11899999999999999</v>
      </c>
      <c r="H7" s="109">
        <v>1.3573573573573574</v>
      </c>
    </row>
    <row r="8" spans="1:8" x14ac:dyDescent="0.35">
      <c r="B8" s="68" t="s">
        <v>100</v>
      </c>
      <c r="C8" s="69">
        <v>20</v>
      </c>
      <c r="D8" s="69">
        <v>70</v>
      </c>
      <c r="E8" s="70">
        <v>0.48799999999999999</v>
      </c>
      <c r="F8" s="70">
        <v>0.252</v>
      </c>
      <c r="G8" s="70">
        <v>0.23599999999999999</v>
      </c>
      <c r="H8" s="109">
        <v>1.9365079365079365</v>
      </c>
    </row>
    <row r="9" spans="1:8" x14ac:dyDescent="0.35">
      <c r="B9" s="68" t="s">
        <v>101</v>
      </c>
      <c r="C9" s="69">
        <v>13</v>
      </c>
      <c r="D9" s="69">
        <v>97</v>
      </c>
      <c r="E9" s="70">
        <v>0.40600000000000003</v>
      </c>
      <c r="F9" s="70">
        <v>0.313</v>
      </c>
      <c r="G9" s="70">
        <v>9.3000000000000027E-2</v>
      </c>
      <c r="H9" s="109">
        <v>1.2971246006389778</v>
      </c>
    </row>
    <row r="10" spans="1:8" x14ac:dyDescent="0.35">
      <c r="B10" s="68" t="s">
        <v>102</v>
      </c>
      <c r="C10" s="69">
        <v>20</v>
      </c>
      <c r="D10" s="69">
        <v>125</v>
      </c>
      <c r="E10" s="70">
        <v>0.51300000000000001</v>
      </c>
      <c r="F10" s="70">
        <v>0.41</v>
      </c>
      <c r="G10" s="70">
        <v>0.10300000000000004</v>
      </c>
      <c r="H10" s="109">
        <v>1.251219512195122</v>
      </c>
    </row>
    <row r="11" spans="1:8" x14ac:dyDescent="0.35">
      <c r="B11" s="68" t="s">
        <v>138</v>
      </c>
      <c r="C11" s="69">
        <v>23</v>
      </c>
      <c r="D11" s="69">
        <v>119</v>
      </c>
      <c r="E11" s="70">
        <v>0.53700000000000003</v>
      </c>
      <c r="F11" s="70">
        <v>0.36599999999999999</v>
      </c>
      <c r="G11" s="70">
        <v>0.17100000000000004</v>
      </c>
      <c r="H11" s="109">
        <v>1.4672131147540985</v>
      </c>
    </row>
    <row r="12" spans="1:8" x14ac:dyDescent="0.35">
      <c r="B12" s="68" t="s">
        <v>104</v>
      </c>
      <c r="C12" s="69">
        <v>22</v>
      </c>
      <c r="D12" s="69">
        <v>138</v>
      </c>
      <c r="E12" s="70">
        <v>0.42599999999999999</v>
      </c>
      <c r="F12" s="70">
        <v>0.39700000000000002</v>
      </c>
      <c r="G12" s="70">
        <v>2.899999999999997E-2</v>
      </c>
      <c r="H12" s="109">
        <v>1.0730478589420653</v>
      </c>
    </row>
    <row r="13" spans="1:8" x14ac:dyDescent="0.35">
      <c r="B13" s="68" t="s">
        <v>105</v>
      </c>
      <c r="C13" s="69">
        <v>21</v>
      </c>
      <c r="D13" s="69">
        <v>107</v>
      </c>
      <c r="E13" s="70">
        <v>0.375</v>
      </c>
      <c r="F13" s="70">
        <v>0.32</v>
      </c>
      <c r="G13" s="70">
        <v>5.4999999999999993E-2</v>
      </c>
      <c r="H13" s="109">
        <v>1.171875</v>
      </c>
    </row>
    <row r="14" spans="1:8" x14ac:dyDescent="0.35">
      <c r="B14" s="68" t="s">
        <v>106</v>
      </c>
      <c r="C14" s="69">
        <v>34</v>
      </c>
      <c r="D14" s="69">
        <v>131</v>
      </c>
      <c r="E14" s="70">
        <v>0.54800000000000004</v>
      </c>
      <c r="F14" s="70">
        <v>0.32400000000000001</v>
      </c>
      <c r="G14" s="70">
        <v>0.22400000000000003</v>
      </c>
      <c r="H14" s="109">
        <v>1.6913580246913582</v>
      </c>
    </row>
    <row r="15" spans="1:8" x14ac:dyDescent="0.35">
      <c r="B15" s="68" t="s">
        <v>71</v>
      </c>
      <c r="C15" s="69">
        <v>49</v>
      </c>
      <c r="D15" s="69">
        <v>174</v>
      </c>
      <c r="E15" s="70">
        <v>0.51600000000000001</v>
      </c>
      <c r="F15" s="70">
        <v>0.379</v>
      </c>
      <c r="G15" s="70">
        <v>0.13700000000000001</v>
      </c>
      <c r="H15" s="109">
        <v>1.3614775725593669</v>
      </c>
    </row>
    <row r="16" spans="1:8" x14ac:dyDescent="0.35">
      <c r="B16" s="158" t="s">
        <v>72</v>
      </c>
      <c r="C16" s="167">
        <v>54</v>
      </c>
      <c r="D16" s="167">
        <v>199</v>
      </c>
      <c r="E16" s="168">
        <v>0.46200000000000002</v>
      </c>
      <c r="F16" s="168">
        <v>0.34</v>
      </c>
      <c r="G16" s="168">
        <v>0.122</v>
      </c>
      <c r="H16" s="156">
        <v>1.3588235294117648</v>
      </c>
    </row>
    <row r="17" spans="2:2" x14ac:dyDescent="0.35">
      <c r="B17" s="24" t="s">
        <v>172</v>
      </c>
    </row>
  </sheetData>
  <hyperlinks>
    <hyperlink ref="A1" location="Index!A1" display="Index" xr:uid="{1791B75D-627A-4337-AABB-DFA93E4E299C}"/>
  </hyperlinks>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T19"/>
  <sheetViews>
    <sheetView showGridLines="0" zoomScaleNormal="100" zoomScaleSheetLayoutView="100" workbookViewId="0">
      <selection activeCell="F30" sqref="F30"/>
    </sheetView>
  </sheetViews>
  <sheetFormatPr defaultColWidth="9.1796875" defaultRowHeight="14.5" x14ac:dyDescent="0.35"/>
  <cols>
    <col min="3" max="3" width="11.7265625" customWidth="1"/>
    <col min="4" max="4" width="12.7265625" customWidth="1"/>
    <col min="5" max="5" width="14.54296875" bestFit="1" customWidth="1"/>
    <col min="6" max="6" width="20.453125" customWidth="1"/>
    <col min="7" max="7" width="21.1796875" customWidth="1"/>
    <col min="8" max="8" width="21.7265625" customWidth="1"/>
    <col min="9" max="9" width="22.54296875" customWidth="1"/>
  </cols>
  <sheetData>
    <row r="1" spans="1:20" ht="15" thickBot="1" x14ac:dyDescent="0.4">
      <c r="A1" s="105" t="s">
        <v>47</v>
      </c>
      <c r="B1" s="9" t="s">
        <v>173</v>
      </c>
    </row>
    <row r="2" spans="1:20" ht="54" customHeight="1" thickBot="1" x14ac:dyDescent="0.4">
      <c r="B2" s="115" t="s">
        <v>49</v>
      </c>
      <c r="C2" s="115" t="s">
        <v>174</v>
      </c>
      <c r="D2" s="115" t="s">
        <v>175</v>
      </c>
      <c r="E2" s="115" t="s">
        <v>176</v>
      </c>
      <c r="F2" s="115" t="s">
        <v>177</v>
      </c>
      <c r="G2" s="115" t="s">
        <v>178</v>
      </c>
      <c r="H2" s="115" t="s">
        <v>179</v>
      </c>
      <c r="I2" s="115" t="s">
        <v>180</v>
      </c>
    </row>
    <row r="3" spans="1:20" x14ac:dyDescent="0.35">
      <c r="B3" s="68" t="s">
        <v>95</v>
      </c>
      <c r="C3" s="173">
        <v>15</v>
      </c>
      <c r="D3" s="69">
        <v>2</v>
      </c>
      <c r="E3" s="69">
        <v>226</v>
      </c>
      <c r="F3" s="69">
        <v>49</v>
      </c>
      <c r="G3" s="70">
        <v>0.13333333333333333</v>
      </c>
      <c r="H3" s="70">
        <v>0.2168141592920354</v>
      </c>
      <c r="I3" s="70">
        <v>8.2987551867219917E-3</v>
      </c>
    </row>
    <row r="4" spans="1:20" x14ac:dyDescent="0.35">
      <c r="B4" s="68" t="s">
        <v>96</v>
      </c>
      <c r="C4" s="173">
        <v>18</v>
      </c>
      <c r="D4" s="69">
        <v>6</v>
      </c>
      <c r="E4" s="69">
        <v>232</v>
      </c>
      <c r="F4" s="69">
        <v>60</v>
      </c>
      <c r="G4" s="70">
        <v>0.33333333333333331</v>
      </c>
      <c r="H4" s="70">
        <v>0.25862068965517243</v>
      </c>
      <c r="I4" s="70">
        <v>2.4E-2</v>
      </c>
      <c r="T4" s="119"/>
    </row>
    <row r="5" spans="1:20" x14ac:dyDescent="0.35">
      <c r="B5" s="68" t="s">
        <v>97</v>
      </c>
      <c r="C5" s="173">
        <v>24</v>
      </c>
      <c r="D5" s="69">
        <v>7</v>
      </c>
      <c r="E5" s="69">
        <v>266</v>
      </c>
      <c r="F5" s="69">
        <v>61</v>
      </c>
      <c r="G5" s="70">
        <v>0.29166666666666669</v>
      </c>
      <c r="H5" s="70">
        <v>0.22932330827067668</v>
      </c>
      <c r="I5" s="70">
        <v>2.4137931034482758E-2</v>
      </c>
      <c r="N5" s="20"/>
      <c r="T5" s="119"/>
    </row>
    <row r="6" spans="1:20" x14ac:dyDescent="0.35">
      <c r="B6" s="68" t="s">
        <v>98</v>
      </c>
      <c r="C6" s="173">
        <v>26</v>
      </c>
      <c r="D6" s="69">
        <v>6</v>
      </c>
      <c r="E6" s="69">
        <v>283</v>
      </c>
      <c r="F6" s="69">
        <v>63</v>
      </c>
      <c r="G6" s="70">
        <v>0.23076923076923078</v>
      </c>
      <c r="H6" s="70">
        <v>0.22261484098939929</v>
      </c>
      <c r="I6" s="70">
        <v>1.9417475728155338E-2</v>
      </c>
      <c r="T6" s="119"/>
    </row>
    <row r="7" spans="1:20" x14ac:dyDescent="0.35">
      <c r="B7" s="68" t="s">
        <v>99</v>
      </c>
      <c r="C7" s="173">
        <v>26</v>
      </c>
      <c r="D7" s="69">
        <v>9</v>
      </c>
      <c r="E7" s="69">
        <v>294</v>
      </c>
      <c r="F7" s="69">
        <v>64</v>
      </c>
      <c r="G7" s="70">
        <v>0.34615384615384615</v>
      </c>
      <c r="H7" s="70">
        <v>0.21768707482993196</v>
      </c>
      <c r="I7" s="70">
        <v>2.8125000000000001E-2</v>
      </c>
    </row>
    <row r="8" spans="1:20" x14ac:dyDescent="0.35">
      <c r="B8" s="68" t="s">
        <v>100</v>
      </c>
      <c r="C8" s="173">
        <v>31</v>
      </c>
      <c r="D8" s="69">
        <v>10</v>
      </c>
      <c r="E8" s="69">
        <v>299</v>
      </c>
      <c r="F8" s="69">
        <v>75</v>
      </c>
      <c r="G8" s="70">
        <v>0.32258064516129031</v>
      </c>
      <c r="H8" s="70">
        <v>0.25083612040133779</v>
      </c>
      <c r="I8" s="70">
        <v>3.0303030303030304E-2</v>
      </c>
    </row>
    <row r="9" spans="1:20" x14ac:dyDescent="0.35">
      <c r="B9" s="68" t="s">
        <v>101</v>
      </c>
      <c r="C9" s="173">
        <v>39</v>
      </c>
      <c r="D9" s="69">
        <v>12</v>
      </c>
      <c r="E9" s="69">
        <v>336</v>
      </c>
      <c r="F9" s="69">
        <v>84</v>
      </c>
      <c r="G9" s="70">
        <v>0.30769230769230771</v>
      </c>
      <c r="H9" s="70">
        <v>0.25</v>
      </c>
      <c r="I9" s="70">
        <v>3.2000000000000001E-2</v>
      </c>
    </row>
    <row r="10" spans="1:20" x14ac:dyDescent="0.35">
      <c r="B10" s="68" t="s">
        <v>102</v>
      </c>
      <c r="C10" s="173">
        <v>44</v>
      </c>
      <c r="D10" s="69">
        <v>17</v>
      </c>
      <c r="E10" s="69">
        <v>382</v>
      </c>
      <c r="F10" s="69">
        <v>103</v>
      </c>
      <c r="G10" s="70">
        <v>0.38636363636363635</v>
      </c>
      <c r="H10" s="70">
        <v>0.26963350785340312</v>
      </c>
      <c r="I10" s="70">
        <v>3.9906103286384977E-2</v>
      </c>
    </row>
    <row r="11" spans="1:20" x14ac:dyDescent="0.35">
      <c r="B11" s="68" t="s">
        <v>138</v>
      </c>
      <c r="C11" s="173">
        <v>40</v>
      </c>
      <c r="D11" s="69">
        <v>16</v>
      </c>
      <c r="E11" s="69">
        <v>361</v>
      </c>
      <c r="F11" s="69">
        <v>119</v>
      </c>
      <c r="G11" s="70">
        <v>0.4</v>
      </c>
      <c r="H11" s="70">
        <v>0.32963988919667592</v>
      </c>
      <c r="I11" s="70">
        <v>3.9900249376558602E-2</v>
      </c>
    </row>
    <row r="12" spans="1:20" x14ac:dyDescent="0.35">
      <c r="B12" s="68" t="s">
        <v>104</v>
      </c>
      <c r="C12" s="173">
        <v>49</v>
      </c>
      <c r="D12" s="69">
        <v>22</v>
      </c>
      <c r="E12" s="69">
        <v>402</v>
      </c>
      <c r="F12" s="69">
        <v>158</v>
      </c>
      <c r="G12" s="70">
        <v>0.44897959183673469</v>
      </c>
      <c r="H12" s="70">
        <v>0.39303482587064675</v>
      </c>
      <c r="I12" s="70">
        <v>4.878048780487805E-2</v>
      </c>
    </row>
    <row r="13" spans="1:20" x14ac:dyDescent="0.35">
      <c r="B13" s="68" t="s">
        <v>105</v>
      </c>
      <c r="C13" s="173">
        <v>65</v>
      </c>
      <c r="D13" s="69">
        <v>31</v>
      </c>
      <c r="E13" s="69">
        <v>435</v>
      </c>
      <c r="F13" s="69">
        <v>170</v>
      </c>
      <c r="G13" s="70">
        <v>0.47692307692307695</v>
      </c>
      <c r="H13" s="70">
        <v>0.39080459770114945</v>
      </c>
      <c r="I13" s="70">
        <v>6.2E-2</v>
      </c>
    </row>
    <row r="14" spans="1:20" x14ac:dyDescent="0.35">
      <c r="B14" s="68" t="s">
        <v>106</v>
      </c>
      <c r="C14" s="173">
        <v>77</v>
      </c>
      <c r="D14" s="69">
        <v>45</v>
      </c>
      <c r="E14" s="69">
        <v>499</v>
      </c>
      <c r="F14" s="69">
        <v>222</v>
      </c>
      <c r="G14" s="174">
        <v>0.58441558441558439</v>
      </c>
      <c r="H14" s="174">
        <v>0.44488977955911824</v>
      </c>
      <c r="I14" s="174">
        <v>7.8125E-2</v>
      </c>
    </row>
    <row r="15" spans="1:20" x14ac:dyDescent="0.35">
      <c r="B15" s="68" t="s">
        <v>71</v>
      </c>
      <c r="C15" s="173">
        <v>75</v>
      </c>
      <c r="D15" s="69">
        <v>43</v>
      </c>
      <c r="E15" s="69">
        <v>427</v>
      </c>
      <c r="F15" s="69">
        <v>188</v>
      </c>
      <c r="G15" s="174">
        <v>0.57333333333333336</v>
      </c>
      <c r="H15" s="174">
        <v>0.44028103044496486</v>
      </c>
      <c r="I15" s="174">
        <v>8.565737051792828E-2</v>
      </c>
    </row>
    <row r="16" spans="1:20" x14ac:dyDescent="0.35">
      <c r="B16" s="158" t="s">
        <v>72</v>
      </c>
      <c r="C16" s="175">
        <v>53</v>
      </c>
      <c r="D16" s="167">
        <v>31</v>
      </c>
      <c r="E16" s="167">
        <v>330</v>
      </c>
      <c r="F16" s="167">
        <v>145</v>
      </c>
      <c r="G16" s="176">
        <v>0.58490566037735847</v>
      </c>
      <c r="H16" s="176">
        <v>0.43939393939393939</v>
      </c>
      <c r="I16" s="176">
        <v>8.0939947780678853E-2</v>
      </c>
    </row>
    <row r="17" spans="2:2" x14ac:dyDescent="0.35">
      <c r="B17" s="24" t="s">
        <v>172</v>
      </c>
    </row>
    <row r="18" spans="2:2" x14ac:dyDescent="0.35">
      <c r="B18" s="24" t="s">
        <v>181</v>
      </c>
    </row>
    <row r="19" spans="2:2" x14ac:dyDescent="0.35">
      <c r="B19" s="24" t="s">
        <v>182</v>
      </c>
    </row>
  </sheetData>
  <hyperlinks>
    <hyperlink ref="A1" location="Index!A1" display="Index" xr:uid="{E9390A26-FB5B-4BD9-9CE2-01CC4967C463}"/>
  </hyperlinks>
  <pageMargins left="0.7" right="0.7" top="0.75" bottom="0.75" header="0.3" footer="0.3"/>
  <pageSetup paperSize="9" scale="91" orientation="landscape" r:id="rId1"/>
  <headerFooter>
    <oddFooter>&amp;L&amp;1#&amp;"Calibri"&amp;11&amp;K000000OFFICIAL: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BCSignatureInstructions xmlns="50592e4b-e517-43e2-96ba-362871e052a0" xsi:nil="true"/>
    <ABCSignatureRequired xmlns="50592e4b-e517-43e2-96ba-362871e052a0">false</ABCSignatureRequired>
  </documentManagement>
</p:properties>
</file>

<file path=customXml/item2.xml><?xml version="1.0" encoding="utf-8"?>
<ct:contentTypeSchema xmlns:ct="http://schemas.microsoft.com/office/2006/metadata/contentType" xmlns:ma="http://schemas.microsoft.com/office/2006/metadata/properties/metaAttributes" ct:_="" ma:_="" ma:contentTypeName="Attachment Document" ma:contentTypeID="0x010100ADB6A493CB944449B507A6E62846B95F00FD7BDF6FCB81224DA8DC2779CE71B7AE" ma:contentTypeVersion="30" ma:contentTypeDescription="Attachment Document" ma:contentTypeScope="" ma:versionID="18ef93947809b59b5fe6fd894cf4dc5e">
  <xsd:schema xmlns:xsd="http://www.w3.org/2001/XMLSchema" xmlns:xs="http://www.w3.org/2001/XMLSchema" xmlns:p="http://schemas.microsoft.com/office/2006/metadata/properties" xmlns:ns2="50592e4b-e517-43e2-96ba-362871e052a0" targetNamespace="http://schemas.microsoft.com/office/2006/metadata/properties" ma:root="true" ma:fieldsID="868de685936130b31ab15375f5228eae" ns2:_="">
    <xsd:import namespace="50592e4b-e517-43e2-96ba-362871e052a0"/>
    <xsd:element name="properties">
      <xsd:complexType>
        <xsd:sequence>
          <xsd:element name="documentManagement">
            <xsd:complexType>
              <xsd:all>
                <xsd:element ref="ns2:ABCSignatureRequired" minOccurs="0"/>
                <xsd:element ref="ns2:ABCSignatureInstruc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92e4b-e517-43e2-96ba-362871e052a0" elementFormDefault="qualified">
    <xsd:import namespace="http://schemas.microsoft.com/office/2006/documentManagement/types"/>
    <xsd:import namespace="http://schemas.microsoft.com/office/infopath/2007/PartnerControls"/>
    <xsd:element name="ABCSignatureRequired" ma:index="1" nillable="true" ma:displayName="Signature Required" ma:default="0" ma:internalName="ABCSignatureRequired" ma:readOnly="false">
      <xsd:simpleType>
        <xsd:restriction base="dms:Boolean"/>
      </xsd:simpleType>
    </xsd:element>
    <xsd:element name="ABCSignatureInstructions" ma:index="2" nillable="true" ma:displayName="Signature Instructions" ma:internalName="ABCSignatureInstruction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FF419-5674-48DD-80F7-6A801ADB6E99}">
  <ds:schemaRefs>
    <ds:schemaRef ds:uri="http://schemas.microsoft.com/office/2006/metadata/properties"/>
    <ds:schemaRef ds:uri="http://schemas.microsoft.com/office/infopath/2007/PartnerControls"/>
    <ds:schemaRef ds:uri="50592e4b-e517-43e2-96ba-362871e052a0"/>
  </ds:schemaRefs>
</ds:datastoreItem>
</file>

<file path=customXml/itemProps2.xml><?xml version="1.0" encoding="utf-8"?>
<ds:datastoreItem xmlns:ds="http://schemas.openxmlformats.org/officeDocument/2006/customXml" ds:itemID="{F5906F81-1D7B-4B98-8914-4C7AF503B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92e4b-e517-43e2-96ba-362871e05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CFD017-E847-4F31-A92F-172DBB9F82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Index</vt:lpstr>
      <vt:lpstr>15.1.1</vt:lpstr>
      <vt:lpstr>15.1.2</vt:lpstr>
      <vt:lpstr>15.1.3</vt:lpstr>
      <vt:lpstr>15.1.4</vt:lpstr>
      <vt:lpstr>15.2.1</vt:lpstr>
      <vt:lpstr>15.2.2</vt:lpstr>
      <vt:lpstr>15.2.3</vt:lpstr>
      <vt:lpstr>15.2.4</vt:lpstr>
      <vt:lpstr>15.3.1</vt:lpstr>
      <vt:lpstr>15.3.2</vt:lpstr>
      <vt:lpstr>15.3.3</vt:lpstr>
      <vt:lpstr>15.3.4</vt:lpstr>
      <vt:lpstr>16.1.1</vt:lpstr>
      <vt:lpstr>16.1.2</vt:lpstr>
      <vt:lpstr>16.1.3</vt:lpstr>
      <vt:lpstr>17.1.1</vt:lpstr>
      <vt:lpstr>17.1.2</vt:lpstr>
      <vt:lpstr>17.1.3</vt:lpstr>
      <vt:lpstr>17.1.4</vt:lpstr>
      <vt:lpstr>'15.1.1'!Print_Area</vt:lpstr>
      <vt:lpstr>'15.2.2'!Print_Area</vt:lpstr>
      <vt:lpstr>'16.1.1'!Print_Area</vt:lpstr>
      <vt:lpstr>'16.1.3'!Print_Area</vt:lpstr>
      <vt:lpstr>'17.1.3'!Print_Area</vt:lpstr>
      <vt:lpstr>'17.1.4'!Print_Area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A6 - 2021 VGAAR Data Tables - Domain 5 - Justice &amp; Safety.xlsx</dc:title>
  <dc:subject/>
  <dc:creator>Lindsay Christian (DPC)</dc:creator>
  <cp:keywords/>
  <dc:description/>
  <cp:lastModifiedBy>Duncan Fraser (DPC)</cp:lastModifiedBy>
  <cp:revision/>
  <dcterms:created xsi:type="dcterms:W3CDTF">2019-07-02T06:10:10Z</dcterms:created>
  <dcterms:modified xsi:type="dcterms:W3CDTF">2022-09-27T23:15:47Z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0x010100ADB6A493CB944449B507A6E62846B95F00FD7BDF6FCB81224DA8DC2779CE71B7AE</vt:lpwstr>
  </property>
  <property fmtid="{D5CDD505-2E9C-101B-9397-08002B2CF9AE}" pid="3" name="MSIP_Label_17d22cff-4d41-44a1-a7ea-af857521bf50_Enabled">
    <vt:lpwstr>true</vt:lpwstr>
  </property>
  <property fmtid="{D5CDD505-2E9C-101B-9397-08002B2CF9AE}" pid="4" name="MSIP_Label_17d22cff-4d41-44a1-a7ea-af857521bf50_SetDate">
    <vt:lpwstr>2022-09-27T23:15:30Z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d69c4308-c0d2-4607-82cc-ee62dffb7786</vt:lpwstr>
  </property>
  <property fmtid="{D5CDD505-2E9C-101B-9397-08002B2CF9AE}" pid="9" name="MSIP_Label_17d22cff-4d41-44a1-a7ea-af857521bf50_ContentBits">
    <vt:lpwstr>2</vt:lpwstr>
  </property>
</Properties>
</file>