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vicgov.sharepoint.com/sites/msteams_eb8098/Shared Documents/VGAAR/2024 VGAAR/Draft 2024 VGAAR/VGAAR 2024 FINAL/"/>
    </mc:Choice>
  </mc:AlternateContent>
  <xr:revisionPtr revIDLastSave="20" documentId="8_{7997E1B2-6C58-48BD-BFE1-B282BFB1F00A}" xr6:coauthVersionLast="47" xr6:coauthVersionMax="47" xr10:uidLastSave="{FB271163-F6BA-4A99-9436-E82B0A1A5984}"/>
  <bookViews>
    <workbookView xWindow="13860" yWindow="-21600" windowWidth="25920" windowHeight="20940" tabRatio="812" firstSheet="3" activeTab="24"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'11.1.1'!$A$1:$O$13</definedName>
    <definedName name="_xlnm.Print_Area" localSheetId="3">'11.1.3'!$A$1:$N$20</definedName>
    <definedName name="_xlnm.Print_Area" localSheetId="4">'11.1.4'!$A$1:$K$85</definedName>
    <definedName name="_xlnm.Print_Area" localSheetId="6">'11.1.6'!$A$1:$J$49</definedName>
    <definedName name="_xlnm.Print_Area" localSheetId="10">'12.1.1'!$A$1:$J$24</definedName>
    <definedName name="_xlnm.Print_Area" localSheetId="11">'12.1.2'!$A$1:$J$51</definedName>
    <definedName name="_xlnm.Print_Area" localSheetId="12">'12.1.3'!$A$1:$K$66</definedName>
    <definedName name="_xlnm.Print_Area" localSheetId="15">'12.1.6'!$A$1:$S$26</definedName>
    <definedName name="_xlnm.Print_Area" localSheetId="16">'13.1.1'!$A$1:$L$20</definedName>
    <definedName name="_xlnm.Print_Area" localSheetId="17">'13.1.2'!$A$1:$H$9</definedName>
    <definedName name="_xlnm.Print_Area" localSheetId="18">'13.1.3'!$A$1:$I$19</definedName>
    <definedName name="_xlnm.Print_Area" localSheetId="23">'14.1.4'!$A$1:$Q$11</definedName>
    <definedName name="_xlnm.Print_Area" localSheetId="24">'14.1.5'!$A$1:$L$24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33" l="1"/>
  <c r="J22" i="33"/>
  <c r="AH20" i="33"/>
  <c r="AG20" i="33"/>
  <c r="AF20" i="33"/>
  <c r="AE20" i="33"/>
  <c r="AD20" i="33"/>
  <c r="AC20" i="33"/>
  <c r="AB20" i="33"/>
  <c r="Z20" i="33"/>
  <c r="Y20" i="33"/>
  <c r="X20" i="33"/>
  <c r="W20" i="33"/>
  <c r="V20" i="33"/>
  <c r="U20" i="33"/>
  <c r="T20" i="33"/>
  <c r="AH19" i="33"/>
  <c r="AG19" i="33"/>
  <c r="AF19" i="33"/>
  <c r="AE19" i="33"/>
  <c r="AD19" i="33"/>
  <c r="AC19" i="33"/>
  <c r="AB19" i="33"/>
  <c r="Z19" i="33"/>
  <c r="Y19" i="33"/>
  <c r="X19" i="33"/>
  <c r="W19" i="33"/>
  <c r="V19" i="33"/>
  <c r="U19" i="33"/>
  <c r="T19" i="33"/>
  <c r="AH18" i="33"/>
  <c r="AG18" i="33"/>
  <c r="AF18" i="33"/>
  <c r="AE18" i="33"/>
  <c r="AD18" i="33"/>
  <c r="AC18" i="33"/>
  <c r="AB18" i="33"/>
  <c r="Z18" i="33"/>
  <c r="Y18" i="33"/>
  <c r="X18" i="33"/>
  <c r="W18" i="33"/>
  <c r="V18" i="33"/>
  <c r="U18" i="33"/>
  <c r="T18" i="33"/>
  <c r="AH17" i="33"/>
  <c r="AG17" i="33"/>
  <c r="AF17" i="33"/>
  <c r="AE17" i="33"/>
  <c r="AD17" i="33"/>
  <c r="AC17" i="33"/>
  <c r="AB17" i="33"/>
  <c r="Z17" i="33"/>
  <c r="Y17" i="33"/>
  <c r="X17" i="33"/>
  <c r="W17" i="33"/>
  <c r="V17" i="33"/>
  <c r="U17" i="33"/>
  <c r="T17" i="33"/>
  <c r="AH16" i="33"/>
  <c r="AG16" i="33"/>
  <c r="AF16" i="33"/>
  <c r="AE16" i="33"/>
  <c r="AD16" i="33"/>
  <c r="AC16" i="33"/>
  <c r="AB16" i="33"/>
  <c r="Z16" i="33"/>
  <c r="Y16" i="33"/>
  <c r="X16" i="33"/>
  <c r="W16" i="33"/>
  <c r="V16" i="33"/>
  <c r="U16" i="33"/>
  <c r="T16" i="33"/>
  <c r="AH15" i="33"/>
  <c r="AG15" i="33"/>
  <c r="AF15" i="33"/>
  <c r="AE15" i="33"/>
  <c r="AD15" i="33"/>
  <c r="AC15" i="33"/>
  <c r="AB15" i="33"/>
  <c r="Z15" i="33"/>
  <c r="Y15" i="33"/>
  <c r="X15" i="33"/>
  <c r="W15" i="33"/>
  <c r="V15" i="33"/>
  <c r="U15" i="33"/>
  <c r="T15" i="33"/>
  <c r="AH14" i="33"/>
  <c r="AG14" i="33"/>
  <c r="AF14" i="33"/>
  <c r="AE14" i="33"/>
  <c r="AD14" i="33"/>
  <c r="AC14" i="33"/>
  <c r="AB14" i="33"/>
  <c r="Z14" i="33"/>
  <c r="Y14" i="33"/>
  <c r="X14" i="33"/>
  <c r="W14" i="33"/>
  <c r="V14" i="33"/>
  <c r="U14" i="33"/>
  <c r="T14" i="33"/>
  <c r="AH13" i="33"/>
  <c r="AG13" i="33"/>
  <c r="AF13" i="33"/>
  <c r="AE13" i="33"/>
  <c r="AD13" i="33"/>
  <c r="AC13" i="33"/>
  <c r="AB13" i="33"/>
  <c r="Z13" i="33"/>
  <c r="Y13" i="33"/>
  <c r="X13" i="33"/>
  <c r="W13" i="33"/>
  <c r="V13" i="33"/>
  <c r="U13" i="33"/>
  <c r="T13" i="33"/>
  <c r="AH12" i="33"/>
  <c r="AG12" i="33"/>
  <c r="AF12" i="33"/>
  <c r="AE12" i="33"/>
  <c r="AD12" i="33"/>
  <c r="AC12" i="33"/>
  <c r="AB12" i="33"/>
  <c r="Z12" i="33"/>
  <c r="Y12" i="33"/>
  <c r="X12" i="33"/>
  <c r="W12" i="33"/>
  <c r="V12" i="33"/>
  <c r="U12" i="33"/>
  <c r="T12" i="33"/>
  <c r="AH11" i="33"/>
  <c r="AG11" i="33"/>
  <c r="AF11" i="33"/>
  <c r="AE11" i="33"/>
  <c r="AD11" i="33"/>
  <c r="AC11" i="33"/>
  <c r="AB11" i="33"/>
  <c r="Z11" i="33"/>
  <c r="Y11" i="33"/>
  <c r="X11" i="33"/>
  <c r="W11" i="33"/>
  <c r="V11" i="33"/>
  <c r="U11" i="33"/>
  <c r="T11" i="33"/>
  <c r="AH10" i="33"/>
  <c r="AG10" i="33"/>
  <c r="AF10" i="33"/>
  <c r="AE10" i="33"/>
  <c r="AD10" i="33"/>
  <c r="AC10" i="33"/>
  <c r="AB10" i="33"/>
  <c r="Z10" i="33"/>
  <c r="Y10" i="33"/>
  <c r="X10" i="33"/>
  <c r="W10" i="33"/>
  <c r="V10" i="33"/>
  <c r="U10" i="33"/>
  <c r="T10" i="33"/>
  <c r="AH9" i="33"/>
  <c r="AG9" i="33"/>
  <c r="AF9" i="33"/>
  <c r="AE9" i="33"/>
  <c r="AD9" i="33"/>
  <c r="AC9" i="33"/>
  <c r="AB9" i="33"/>
  <c r="Z9" i="33"/>
  <c r="Y9" i="33"/>
  <c r="X9" i="33"/>
  <c r="W9" i="33"/>
  <c r="V9" i="33"/>
  <c r="U9" i="33"/>
  <c r="T9" i="33"/>
  <c r="AH8" i="33"/>
  <c r="AG8" i="33"/>
  <c r="AF8" i="33"/>
  <c r="AE8" i="33"/>
  <c r="AD8" i="33"/>
  <c r="AC8" i="33"/>
  <c r="AB8" i="33"/>
  <c r="Z8" i="33"/>
  <c r="Y8" i="33"/>
  <c r="X8" i="33"/>
  <c r="W8" i="33"/>
  <c r="V8" i="33"/>
  <c r="U8" i="33"/>
  <c r="T8" i="33"/>
  <c r="AH7" i="33"/>
  <c r="AG7" i="33"/>
  <c r="AF7" i="33"/>
  <c r="AE7" i="33"/>
  <c r="AD7" i="33"/>
  <c r="AC7" i="33"/>
  <c r="AB7" i="33"/>
  <c r="Z7" i="33"/>
  <c r="Y7" i="33"/>
  <c r="X7" i="33"/>
  <c r="W7" i="33"/>
  <c r="V7" i="33"/>
  <c r="U7" i="33"/>
  <c r="T7" i="33"/>
  <c r="AH6" i="33"/>
  <c r="AG6" i="33"/>
  <c r="AF6" i="33"/>
  <c r="AE6" i="33"/>
  <c r="AD6" i="33"/>
  <c r="AC6" i="33"/>
  <c r="AB6" i="33"/>
  <c r="Z6" i="33"/>
  <c r="Y6" i="33"/>
  <c r="X6" i="33"/>
  <c r="W6" i="33"/>
  <c r="V6" i="33"/>
  <c r="U6" i="33"/>
  <c r="T6" i="33"/>
  <c r="AH5" i="33"/>
  <c r="AG5" i="33"/>
  <c r="AF5" i="33"/>
  <c r="AE5" i="33"/>
  <c r="AD5" i="33"/>
  <c r="AC5" i="33"/>
  <c r="AB5" i="33"/>
  <c r="Z5" i="33"/>
  <c r="Y5" i="33"/>
  <c r="X5" i="33"/>
  <c r="W5" i="33"/>
  <c r="V5" i="33"/>
  <c r="U5" i="33"/>
  <c r="T5" i="33"/>
  <c r="T21" i="33" l="1"/>
  <c r="AC21" i="33"/>
  <c r="W21" i="33"/>
  <c r="AF21" i="33"/>
  <c r="X21" i="33"/>
  <c r="AG21" i="33"/>
  <c r="U21" i="33"/>
  <c r="AD21" i="33"/>
  <c r="V21" i="33"/>
  <c r="AE21" i="33"/>
  <c r="Y21" i="33"/>
  <c r="AH21" i="33"/>
  <c r="Z21" i="33"/>
  <c r="AB21" i="33"/>
  <c r="H11" i="23" l="1"/>
  <c r="H9" i="30" l="1"/>
  <c r="G9" i="30"/>
  <c r="H8" i="30"/>
  <c r="G8" i="30"/>
  <c r="H7" i="30"/>
  <c r="G7" i="30"/>
  <c r="H6" i="30"/>
  <c r="G6" i="30"/>
  <c r="H5" i="30"/>
  <c r="G5" i="30"/>
  <c r="H4" i="30"/>
  <c r="G4" i="30"/>
  <c r="H10" i="8"/>
  <c r="G10" i="8"/>
  <c r="H4" i="8"/>
  <c r="G4" i="8"/>
  <c r="H10" i="2"/>
  <c r="G10" i="2"/>
  <c r="H9" i="2"/>
  <c r="G9" i="2"/>
  <c r="H7" i="2"/>
  <c r="G7" i="2"/>
  <c r="H6" i="2"/>
  <c r="G6" i="2"/>
  <c r="H5" i="2"/>
  <c r="G5" i="2"/>
  <c r="H4" i="2"/>
  <c r="G4" i="2"/>
  <c r="G11" i="23"/>
  <c r="H10" i="23"/>
  <c r="G10" i="23"/>
  <c r="H8" i="23"/>
  <c r="G8" i="23"/>
  <c r="H7" i="23"/>
  <c r="G7" i="23"/>
  <c r="H6" i="23"/>
  <c r="G6" i="23"/>
  <c r="H5" i="23"/>
  <c r="G5" i="23"/>
  <c r="E18" i="13" l="1"/>
  <c r="H18" i="29" l="1"/>
  <c r="G18" i="29"/>
  <c r="J58" i="5"/>
  <c r="I59" i="5"/>
  <c r="J59" i="5"/>
  <c r="I60" i="5"/>
  <c r="J60" i="5"/>
  <c r="I58" i="5"/>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c r="E4" i="12"/>
  <c r="D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<sst xmlns="http://schemas.openxmlformats.org/spreadsheetml/2006/main" count="1067" uniqueCount="431">
  <si>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</si>
  <si>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</si>
  <si>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</si>
  <si>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</si>
  <si>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</si>
  <si>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</si>
  <si>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</si>
  <si>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</si>
  <si>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</si>
  <si>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</si>
  <si>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</si>
  <si>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</si>
  <si>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</si>
  <si>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</si>
  <si>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</si>
  <si>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</si>
  <si>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</si>
  <si>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</si>
  <si>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</si>
  <si>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</si>
  <si>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</si>
  <si>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</si>
  <si>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</si>
  <si>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</si>
  <si>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</si>
  <si>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</si>
  <si>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</si>
  <si>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</si>
  <si>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</si>
  <si>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</si>
  <si>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</si>
  <si>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</si>
  <si>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</si>
  <si>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</si>
  <si>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</si>
  <si>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</si>
  <si>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</si>
  <si>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</si>
  <si>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</si>
  <si>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</si>
  <si>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</si>
  <si>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</si>
  <si>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</si>
  <si>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</si>
  <si>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</si>
  <si>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</si>
  <si>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</si>
  <si>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</si>
  <si>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</si>
  <si>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</si>
  <si>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</si>
  <si>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</si>
  <si>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</si>
  <si>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Index</t>
  </si>
  <si>
    <t>New data is not available</t>
  </si>
  <si>
    <t>Table 11.1.1. Expectation of life at birth for the Aboriginal and Non-Aboriginal population, Victoria</t>
  </si>
  <si>
    <t xml:space="preserve">Table 11.1.2. Age standardised self–assessed health status, people aged 18 years and over by Aboriginal status </t>
  </si>
  <si>
    <t>Excellent/very good</t>
  </si>
  <si>
    <t>Year</t>
  </si>
  <si>
    <t>Aboriginal
(%)</t>
  </si>
  <si>
    <t>Aboriginal RSE (%)</t>
  </si>
  <si>
    <t>Non–Aboriginal
(%)</t>
  </si>
  <si>
    <t>Non–Aboriginal RSE (%)</t>
  </si>
  <si>
    <t>Gap (%)</t>
  </si>
  <si>
    <t xml:space="preserve">Prevalence ratio </t>
  </si>
  <si>
    <t>-</t>
  </si>
  <si>
    <t>Data source: The Victorian Population Health Survey (VPHS).</t>
  </si>
  <si>
    <t>Data were age-standardised to the 2011 Victorian population.</t>
  </si>
  <si>
    <t>RSE = relative standard error which is a measure of the reliability of an estimate..</t>
  </si>
  <si>
    <r>
      <t xml:space="preserve">RSE = standard error / point estimate * 100 </t>
    </r>
    <r>
      <rPr>
        <sz val="8"/>
        <color theme="1"/>
        <rFont val="Aptos Narrow"/>
        <family val="2"/>
      </rPr>
      <t>—</t>
    </r>
    <r>
      <rPr>
        <sz val="8"/>
        <color theme="1"/>
        <rFont val="Arial"/>
        <family val="2"/>
      </rPr>
      <t xml:space="preserve"> interpretation below:</t>
    </r>
  </si>
  <si>
    <r>
      <t xml:space="preserve">* RSE between 25 and 50% </t>
    </r>
    <r>
      <rPr>
        <sz val="8"/>
        <color theme="1"/>
        <rFont val="Aptos Narrow"/>
        <family val="2"/>
      </rPr>
      <t>—</t>
    </r>
    <r>
      <rPr>
        <sz val="8"/>
        <color theme="1"/>
        <rFont val="Arial"/>
        <family val="2"/>
      </rPr>
      <t xml:space="preserve"> estimate should be interpreted with caution.</t>
    </r>
  </si>
  <si>
    <r>
      <rPr>
        <b/>
        <sz val="8"/>
        <rFont val="Arial"/>
        <family val="2"/>
      </rPr>
      <t>**</t>
    </r>
    <r>
      <rPr>
        <sz val="8"/>
        <rFont val="Arial"/>
        <family val="2"/>
      </rPr>
      <t xml:space="preserve"> RSE is 50% or more </t>
    </r>
    <r>
      <rPr>
        <sz val="8"/>
        <rFont val="Aptos Narrow"/>
        <family val="2"/>
      </rPr>
      <t>—</t>
    </r>
    <r>
      <rPr>
        <sz val="8"/>
        <rFont val="Arial"/>
        <family val="2"/>
      </rPr>
      <t xml:space="preserve"> estimate is unreliable hence not reported. </t>
    </r>
  </si>
  <si>
    <t>The VPHS was not conducted in 2021.</t>
  </si>
  <si>
    <t>Table 11.1.3. Age standardised proportion of persons aged 18 and above who are daily smokers, by Aboriginal status, Victoria</t>
  </si>
  <si>
    <t>Aboriginal (%)</t>
  </si>
  <si>
    <t>Aboriginal (RSE)</t>
  </si>
  <si>
    <t>Non-Aboriginal (%)</t>
  </si>
  <si>
    <t>Non-Aboriginal (RSE)</t>
  </si>
  <si>
    <r>
      <t>Prevalence</t>
    </r>
    <r>
      <rPr>
        <b/>
        <strike/>
        <sz val="9"/>
        <rFont val="Arial"/>
        <family val="2"/>
      </rPr>
      <t xml:space="preserve"> </t>
    </r>
    <r>
      <rPr>
        <b/>
        <sz val="9"/>
        <rFont val="Arial"/>
        <family val="2"/>
      </rPr>
      <t>ratio</t>
    </r>
  </si>
  <si>
    <t>Table 11.1.4a.Separations per 1,000 population for all potentially preventable hospitalisations, by Aboriginal status(a), Victoria, 2007–08 to 2020-21</t>
  </si>
  <si>
    <t xml:space="preserve">Aboriginal (rate per 1,000) </t>
  </si>
  <si>
    <t xml:space="preserve">Non-Aboriginal (rate per 1,000) </t>
  </si>
  <si>
    <t>Gap (rate per 1,000)</t>
  </si>
  <si>
    <t>Rate ratio</t>
  </si>
  <si>
    <t>2007–08</t>
  </si>
  <si>
    <t>2008–09</t>
  </si>
  <si>
    <t>2009–10</t>
  </si>
  <si>
    <t>2010–11</t>
  </si>
  <si>
    <t>2011–12</t>
  </si>
  <si>
    <t>2012–13</t>
  </si>
  <si>
    <t>2013–14</t>
  </si>
  <si>
    <t>2014–15</t>
  </si>
  <si>
    <t>2015–16</t>
  </si>
  <si>
    <t>2016–17</t>
  </si>
  <si>
    <t>2017–18</t>
  </si>
  <si>
    <t>2018–19</t>
  </si>
  <si>
    <t>2019–20</t>
  </si>
  <si>
    <t>2020–21</t>
  </si>
  <si>
    <t>2021–22</t>
  </si>
  <si>
    <t>2022–23</t>
  </si>
  <si>
    <t>Source: ROGS 2024 Table 10A.66. AIHW (unpublished) National Hospital Morbidity Database</t>
  </si>
  <si>
    <t>Table 11.1.4b. Separations per 1,000 population for vaccine-related potentially preventable hospitalisations, by Aboriginal status(a), Victoria, 2007–08 to 2020-21</t>
  </si>
  <si>
    <t>Aboriginal (rate per 1,000)</t>
  </si>
  <si>
    <t>Non-Aboriginal (rate per 1,000)</t>
  </si>
  <si>
    <t>Table 11.1.4c. Separations per 1,000 population for acute potentially preventable hospitalisations, by Aboriginal status(a), Victoria, 2007–08 to 2020-21</t>
  </si>
  <si>
    <t>Table 11.1.4d. Separations per 1,000 population for chronic potentially preventable hospitalisations, by Aboriginal status(a), Victoria, 2007–08 to 2020-21</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</si>
  <si>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</si>
  <si>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</si>
  <si>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</si>
  <si>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Table 11.1.5a. Incidence and distribution of the 15 most common types of cancer for Victorians by Aboriginal status (based on the most recent time periof), 2012–2022</t>
  </si>
  <si>
    <t>Aboriginal incidence (n)</t>
  </si>
  <si>
    <t>Non-Aboriginal incidence (n)</t>
  </si>
  <si>
    <t>Distribution of Aboriginal cancer diagnoses (%)</t>
  </si>
  <si>
    <t>Distribution of Non-Aboriginal cancer diagnoses (%)</t>
  </si>
  <si>
    <t>Cancer site and Year</t>
  </si>
  <si>
    <t>2012–2016</t>
  </si>
  <si>
    <t>2013–2017</t>
  </si>
  <si>
    <t>2014-2018</t>
  </si>
  <si>
    <t>2015–2019</t>
  </si>
  <si>
    <t>2016–2020</t>
  </si>
  <si>
    <t>2017–2021</t>
  </si>
  <si>
    <t>2018–2022</t>
  </si>
  <si>
    <t>Lung </t>
  </si>
  <si>
    <t>Prostate </t>
  </si>
  <si>
    <t>Bowel</t>
  </si>
  <si>
    <t>Breast</t>
  </si>
  <si>
    <t>Head &amp; Neck </t>
  </si>
  <si>
    <t>Melanoma</t>
  </si>
  <si>
    <t>Liver</t>
  </si>
  <si>
    <t>Kidney</t>
  </si>
  <si>
    <t>Pancreas</t>
  </si>
  <si>
    <t>Uterus </t>
  </si>
  <si>
    <t>Stomach </t>
  </si>
  <si>
    <t>Thyroid</t>
  </si>
  <si>
    <t>Brain &amp; CNS</t>
  </si>
  <si>
    <t>Diffuse large B-cell lymphoma</t>
  </si>
  <si>
    <t>Bladder</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</si>
  <si>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</si>
  <si>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</si>
  <si>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</si>
  <si>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</si>
  <si>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2012–2022</t>
  </si>
  <si>
    <t>Aboriginal males (age specific rate per 10,000)</t>
  </si>
  <si>
    <t>Non-Aboriginal males (age specific rate per 10,000)</t>
  </si>
  <si>
    <t>Aboriginal females (age specific rate per 10,000)</t>
  </si>
  <si>
    <t>Non-Aboriginal females (age specific rate per 10,000)</t>
  </si>
  <si>
    <t>Age group and Year</t>
  </si>
  <si>
    <t>Under 20</t>
  </si>
  <si>
    <t>20-29</t>
  </si>
  <si>
    <t>30-39</t>
  </si>
  <si>
    <t>40-49</t>
  </si>
  <si>
    <t>50-59</t>
  </si>
  <si>
    <t>60-69</t>
  </si>
  <si>
    <t>70+</t>
  </si>
  <si>
    <r>
      <t>Table 11.1.5c. Standard Incidence Ratios</t>
    </r>
    <r>
      <rPr>
        <b/>
        <vertAlign val="superscript"/>
        <sz val="10"/>
        <color rgb="FF000000"/>
        <rFont val="Arial"/>
        <family val="2"/>
      </rPr>
      <t>(a)</t>
    </r>
    <r>
      <rPr>
        <b/>
        <sz val="10"/>
        <color rgb="FF000000"/>
        <rFont val="Arial"/>
        <family val="2"/>
      </rPr>
      <t xml:space="preserve"> with 95% Confidence Intervals for selected cancer types for Aboriginal Victorians compared with Non-Aboriginal Victorians, all ages, 2012–2022</t>
    </r>
  </si>
  <si>
    <t>Female (IRR)</t>
  </si>
  <si>
    <t>Male (IRR)</t>
  </si>
  <si>
    <t>Cancer site</t>
  </si>
  <si>
    <t>3.3 (2.6-4.1)</t>
  </si>
  <si>
    <t>3.6 (2.9-4.4)</t>
  </si>
  <si>
    <t>3.4 (2.7-4.1)</t>
  </si>
  <si>
    <t>3.6 (3.0-4.4)</t>
  </si>
  <si>
    <t>3.9 (3.3-4.7)</t>
  </si>
  <si>
    <t>4.1 (3.5-4.9)</t>
  </si>
  <si>
    <t>3.8 (3.2-4.5)</t>
  </si>
  <si>
    <t>2.0 (1.5-2.5)</t>
  </si>
  <si>
    <t>2.3 (1.8-2.8)</t>
  </si>
  <si>
    <t>2.4 (1.9-3.0)</t>
  </si>
  <si>
    <t>2.6 (2.1-3.1)</t>
  </si>
  <si>
    <t>2.9 (2.4-3.5)</t>
  </si>
  <si>
    <t>3.2 (2.7-3.8)</t>
  </si>
  <si>
    <t>3.1 (2.6-3.7)</t>
  </si>
  <si>
    <t>Liver </t>
  </si>
  <si>
    <t>3.0 (1.5-5.6)</t>
  </si>
  <si>
    <t>3.8 (2.2-6.6)</t>
  </si>
  <si>
    <t>5.1 (3.2-8.1)</t>
  </si>
  <si>
    <t>4.3 (2.6-7.0)</t>
  </si>
  <si>
    <t>3.9 (2.3-6.5)</t>
  </si>
  <si>
    <t>4.7 (2.9-7.4)</t>
  </si>
  <si>
    <t>4.4 (2.8-7.0)</t>
  </si>
  <si>
    <t>2.5 (1.7-3.7)</t>
  </si>
  <si>
    <t>3.2 (2.3-4.5)</t>
  </si>
  <si>
    <t>3.1 (2.2-4.4)</t>
  </si>
  <si>
    <t>3.8 (2.8-5.1)</t>
  </si>
  <si>
    <t>4.1 (3.1-5.4)</t>
  </si>
  <si>
    <t>4.0 (3.0-5.3)</t>
  </si>
  <si>
    <t>3.7 (2.7-4.9)</t>
  </si>
  <si>
    <t>2.2 (1.4-3.6)</t>
  </si>
  <si>
    <t>2.6 (1.6-4.0)</t>
  </si>
  <si>
    <t>2.0 (1.2-3.4)</t>
  </si>
  <si>
    <t>2.6 (1.7-4.0)</t>
  </si>
  <si>
    <t>2.2 (1.4-3.5)</t>
  </si>
  <si>
    <t>1.9 (1.2-3.0)</t>
  </si>
  <si>
    <t>1.7 (1.2-2.3)</t>
  </si>
  <si>
    <t>2.0 (1.5-2.8)</t>
  </si>
  <si>
    <t>2.0 (1.5-2.7)</t>
  </si>
  <si>
    <t>2.1 (1.5-2.8)</t>
  </si>
  <si>
    <t>2.2 (1.7-2.9)</t>
  </si>
  <si>
    <t>2.2 (1.7-2.8)</t>
  </si>
  <si>
    <t>2.0 (1.5-2.6)</t>
  </si>
  <si>
    <t>Cervix</t>
  </si>
  <si>
    <t>2.4 (1.5-3.9)</t>
  </si>
  <si>
    <t>2.6 (1.7-4.1)</t>
  </si>
  <si>
    <t>2.7 (1.7-4.1)</t>
  </si>
  <si>
    <t>2.8 (1.9-4.2)</t>
  </si>
  <si>
    <t>2.7 (1.8-4.1)</t>
  </si>
  <si>
    <t>2.3 (1.5-3.6)</t>
  </si>
  <si>
    <t>2.1 (1.3-3.3)</t>
  </si>
  <si>
    <t>. .</t>
  </si>
  <si>
    <t>..</t>
  </si>
  <si>
    <t>(a) Standardised Incidence Ratio. Used to determine if the occurrence of cancer in a relatively small population is high or low. An SIR informs if the number of observed cancer cases in a particular geographic area is higher or lower than expected, given the population and age distribution for that community. The SIR is obtained by dividing the observed number of cases of cancer by the expected number of cases. The expected number is the number of cases that would occur in a community if the disease rate in a larger reference population (in this case non-Aboriginal Victorians) occurred in that community. If the observed number of cancer cases equals the expected number, the SIR is 1. If more cases are observed than expected, the SIR is greater than 1. If fewer cases are observed than expected, the SIR is less than 1.</t>
  </si>
  <si>
    <t xml:space="preserve"> If the 95% CI range does not include the value 1.0, then the study population is significantly different from the comparison population.</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</si>
  <si>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</si>
  <si>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</si>
  <si>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t>
  </si>
  <si>
    <t>Aboriginal (count)</t>
  </si>
  <si>
    <t>Non-Aboriginal (count)</t>
  </si>
  <si>
    <t>Aboriginal status unknown</t>
  </si>
  <si>
    <t>Aboriginal (presentation rate per 1,000)</t>
  </si>
  <si>
    <t>Non-Aboriginal (presentation rate per 1,000)</t>
  </si>
  <si>
    <t>Gap (presentation rate per 1,000)</t>
  </si>
  <si>
    <r>
      <t>2018–19</t>
    </r>
    <r>
      <rPr>
        <b/>
        <vertAlign val="superscript"/>
        <sz val="9"/>
        <rFont val="Arial"/>
        <family val="2"/>
      </rPr>
      <t>(a)</t>
    </r>
  </si>
  <si>
    <t>2023–24</t>
  </si>
  <si>
    <t>Source: Victorian Emergency Management Data collection</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</si>
  <si>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</si>
  <si>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</si>
  <si>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</si>
  <si>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</si>
  <si>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11.1.6b. Number and rate of emergency department presentations for alcohol or drug related harm, aged 15–24, by Aboriginal status, Victoria</t>
  </si>
  <si>
    <t>Table 11.1.7. Closed episodes for alcohol and other drug treatment services, by Aboriginal status, Victoria</t>
  </si>
  <si>
    <t xml:space="preserve"> Non- Aboriginal (count)</t>
  </si>
  <si>
    <t>Rate Ratio</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</si>
  <si>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</si>
  <si>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</si>
  <si>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</si>
  <si>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</si>
  <si>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</si>
  <si>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</si>
  <si>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</si>
  <si>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</si>
  <si>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</si>
  <si>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</si>
  <si>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</si>
  <si>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</si>
  <si>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</si>
  <si>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</si>
  <si>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</si>
  <si>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</si>
  <si>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</si>
  <si>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</si>
  <si>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</si>
  <si>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</si>
  <si>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</si>
  <si>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</si>
  <si>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</si>
  <si>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</si>
  <si>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</si>
  <si>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</si>
  <si>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</si>
  <si>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</si>
  <si>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</si>
  <si>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</si>
  <si>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</si>
  <si>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</si>
  <si>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</si>
  <si>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</si>
  <si>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</si>
  <si>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</si>
  <si>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</si>
  <si>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</si>
  <si>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</si>
  <si>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</si>
  <si>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</si>
  <si>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</si>
  <si>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</si>
  <si>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</si>
  <si>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</si>
  <si>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</si>
  <si>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</si>
  <si>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</si>
  <si>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</si>
  <si>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</si>
  <si>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</si>
  <si>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</si>
  <si>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</si>
  <si>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</si>
  <si>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</si>
  <si>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</si>
  <si>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</si>
  <si>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</si>
  <si>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</si>
  <si>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</si>
  <si>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</si>
  <si>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</si>
  <si>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</si>
  <si>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</si>
  <si>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</si>
  <si>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</si>
  <si>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</si>
  <si>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</si>
  <si>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</si>
  <si>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</si>
  <si>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Source: ROGS 2024 Table 10A.25 [Department of Health unpublished, MBS data collection</t>
  </si>
  <si>
    <t>Table 12.1.2. Participation rates for women screened by BreastScreen Australia, by Aboriginal status, Victoria</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</si>
  <si>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</si>
  <si>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</si>
  <si>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</si>
  <si>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Gap</t>
  </si>
  <si>
    <t>40+</t>
  </si>
  <si>
    <t>50–69</t>
  </si>
  <si>
    <t>50–74</t>
  </si>
  <si>
    <t>Source: ROGS 2024. Table 10A.51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</si>
  <si>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</si>
  <si>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</si>
  <si>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</si>
  <si>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</si>
  <si>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</si>
  <si>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Table 12.1.3a. Proportion and number accessing disability services, by Aborginal status, Victoria</t>
  </si>
  <si>
    <t>Aboriginal
(n)</t>
  </si>
  <si>
    <t>Non-Aboriginal (n)</t>
  </si>
  <si>
    <t>Aboriginal status not stated (n)</t>
  </si>
  <si>
    <t>Proportion of recipients that are Aboriginal (%)</t>
  </si>
  <si>
    <t>Source: Disability Services National Minimum Data Set collection (AIHW). 2018-19 was the last year of collection and reporting.</t>
  </si>
  <si>
    <t>Definition: Excludes Psychiatric Disability Rehabilitation and Support Services and Early Childhood Intervention Services.</t>
  </si>
  <si>
    <t>Quality statement: Disability datasets are linked to other datasets such as Home and Community Care Program (HACC) and National Disability Insurance Scheme (NDIS), to fill in missing data and adjust Indigenous status over reporting.</t>
  </si>
  <si>
    <t>Table 12.1.3b. Proportion and number accessing the National Disability Insurance Scheme or in the pathway for transition, by Aborginal status, Victoria, at June 2019</t>
  </si>
  <si>
    <t>Status</t>
  </si>
  <si>
    <t>Aboriginal</t>
  </si>
  <si>
    <t>Non-Aboriginal</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</si>
  <si>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</si>
  <si>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</si>
  <si>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</si>
  <si>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</si>
  <si>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</si>
  <si>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</si>
  <si>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</si>
  <si>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</si>
  <si>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</si>
  <si>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</si>
  <si>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</si>
  <si>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</si>
  <si>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</si>
  <si>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t>Table 12.1.3b. Proportion and number accessing the National Disability Insurance Scheme or in the pathway for transition, by Aboriginal status, Victoria, at December 2024(a)</t>
  </si>
  <si>
    <t>Transitioned to NDIS with approved plan (count)</t>
  </si>
  <si>
    <t>Plan Utilisation rates (%)</t>
  </si>
  <si>
    <t>n/a</t>
  </si>
  <si>
    <t>Source: National Disability Insurance Agency - RJ-C Dataset</t>
  </si>
  <si>
    <t>(a) Counts include trial clients and NDIS participants who have exited the scheme.</t>
  </si>
  <si>
    <t>The NDIA is in the process of implementing the new PEAC system, with some data is still emerging.</t>
  </si>
  <si>
    <t>This analysis focus on active Victoria NDIS participants, excludes NDIS participants who are inactive or active participants without an active plan.</t>
  </si>
  <si>
    <t>The calculation of the plan utilisation rate is based on a cash basis,  in-kind supports are excluded from this analysis as it is not possible to accurately separate in-kind payments and committed amounts between plans.</t>
  </si>
  <si>
    <t>The utilisation rate will likely increase due to a lag between when support is provided and when it is paid.</t>
  </si>
  <si>
    <t>12.1.3c Proportion and number (cumulative) accessing the National Disability Insurance Scheme, by Aboriginal status, Victoria</t>
  </si>
  <si>
    <t>Aboriginal (n)</t>
  </si>
  <si>
    <t>Aboriginal status not stated (%)</t>
  </si>
  <si>
    <t>Ratio</t>
  </si>
  <si>
    <t>(b) Many clients have chosen not to state their indigenous status.</t>
  </si>
  <si>
    <t>Table 12.1.4. Number and proportion of Victorians accessing aged care services, by Aboriginal status</t>
  </si>
  <si>
    <t>Aboriginal (aged 50+)</t>
  </si>
  <si>
    <t>% Aboriginal (aged 50+)</t>
  </si>
  <si>
    <t>Non-Aboriginal (Aged 65+)</t>
  </si>
  <si>
    <t>% Non-Aboriginal (Aged 65+)</t>
  </si>
  <si>
    <t>Source: Aged care data snapshot, GEN Aged Care Data, AIHW</t>
  </si>
  <si>
    <t>Definition: Includes permanent and respite residential care, Home Care levels 1-4, and transition care.</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</si>
  <si>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t>
    </r>
  </si>
  <si>
    <t>Aboriginal people aged 55+ assessed (n)</t>
  </si>
  <si>
    <t xml:space="preserve">% Aboriginal people aged 55+  </t>
  </si>
  <si>
    <t>Non-Aboriginal people aged 75+ assessed (n)</t>
  </si>
  <si>
    <t xml:space="preserve">% Non-Aboriginal people aged 75+ </t>
  </si>
  <si>
    <r>
      <t xml:space="preserve">Source: ROGS 2023 Table 10A.25.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</si>
  <si>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</si>
  <si>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</si>
  <si>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</si>
  <si>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</si>
  <si>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Health and Wellbeing chapter.</t>
  </si>
  <si>
    <t>Table 13.1.1a: Proportion of Aboriginal Victorians who experienced racism in the last 12 months and did so in a health care setting*</t>
  </si>
  <si>
    <r>
      <rPr>
        <b/>
        <sz val="8"/>
        <color rgb="FFFF0000"/>
        <rFont val="Arial"/>
        <family val="2"/>
      </rPr>
      <t>**</t>
    </r>
    <r>
      <rPr>
        <sz val="8"/>
        <color theme="1"/>
        <rFont val="Arial"/>
        <family val="2"/>
      </rPr>
      <t xml:space="preserve"> RSE is 50% or more </t>
    </r>
    <r>
      <rPr>
        <sz val="8"/>
        <color theme="1"/>
        <rFont val="Aptos Narrow"/>
        <family val="2"/>
      </rPr>
      <t>—</t>
    </r>
    <r>
      <rPr>
        <sz val="8"/>
        <color theme="1"/>
        <rFont val="Arial"/>
        <family val="2"/>
      </rPr>
      <t xml:space="preserve"> estimate is unreliable hence not reported. </t>
    </r>
  </si>
  <si>
    <t>Racism was defined as someone who reported experiencing discrimination or were treated unfairly in the last 12 months because of their skin colour, nationality, race or ethnic group, or because they identified as Aboriginal.</t>
  </si>
  <si>
    <t>Denominator only includes adults who experienced racism in the last 12 months - NOT all adults in Victoria.</t>
  </si>
  <si>
    <t>Table 13.1.2. Proportion of Aboriginal Victorians reporting positive client experience of GP services</t>
  </si>
  <si>
    <t>How often GP(s) respected culture, traditions, customs and beliefs</t>
  </si>
  <si>
    <t>95% Margin of Error of proportion (±)</t>
  </si>
  <si>
    <t>Always/usually(%)</t>
  </si>
  <si>
    <t>Sometimes/rarely(%)</t>
  </si>
  <si>
    <t>Always/usually</t>
  </si>
  <si>
    <t>Sometimes/rarely</t>
  </si>
  <si>
    <t>Source: Australian Bureau of Statistics (2022-23), National Aboriginal and Torres Strait Islander Health Survey, Table 34.3 and 34.4</t>
  </si>
  <si>
    <t>Note: Respondents includes Aboriginal Victorians in non-remote areas aged 15 years and over who saw a doctor or specialist in last 12 months.</t>
  </si>
  <si>
    <t>Table 13.1.3. Hospitalisations where patients left against medical advice/were discharged at own risk</t>
  </si>
  <si>
    <t>Aboriginal (Rate per 1000)</t>
  </si>
  <si>
    <t>Non-Aboriginal (Rate per 1000)</t>
  </si>
  <si>
    <t>Source: Department of Health,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</si>
  <si>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</si>
  <si>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</si>
  <si>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</si>
  <si>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</si>
  <si>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</si>
  <si>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</si>
  <si>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</si>
  <si>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</si>
  <si>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</si>
  <si>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Non-Aboriginal RSE (%)</t>
  </si>
  <si>
    <t>The Kessler 10 Psychological Distress Scale (K10) was used to measure psychological distress..</t>
  </si>
  <si>
    <t>The survey was not conducted in 2021.</t>
  </si>
  <si>
    <t>Table 14.1.2a. Number and rate of self-harm-related emergency department presentations, 15–24 years old, by Aboriginal status</t>
  </si>
  <si>
    <t>Not stated (n)</t>
  </si>
  <si>
    <t xml:space="preserve">Aboriginal (per 1,000) </t>
  </si>
  <si>
    <t xml:space="preserve">Non-Aboriginal (per 1,000) </t>
  </si>
  <si>
    <t>Source: Department of Health, Victorian Emergency Management Data collection</t>
  </si>
  <si>
    <t>a. 2018-19 figures have been impacted by a change in codes that identify 'self-harm'</t>
  </si>
  <si>
    <t>Table 14.1.2b. Number and rate of self-harm-related emergency department presentations, all ages, by Aboriginal status, Victoria</t>
  </si>
  <si>
    <t>Table 14.1.3. Proportion of persons aged 15 and above who are able to get support in times of crisis from outside their household, by Aboriginal status, Victoria</t>
  </si>
  <si>
    <t>2006–08</t>
  </si>
  <si>
    <t>Source: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</si>
  <si>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</si>
  <si>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</si>
  <si>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</si>
  <si>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</si>
  <si>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Source: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</si>
  <si>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</si>
  <si>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</si>
  <si>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</si>
  <si>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</si>
  <si>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</si>
  <si>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rFont val="Arial"/>
        <family val="2"/>
      </rPr>
      <t>(b)</t>
    </r>
  </si>
  <si>
    <t>n.a.</t>
  </si>
  <si>
    <r>
      <t>2012–13</t>
    </r>
    <r>
      <rPr>
        <b/>
        <vertAlign val="superscript"/>
        <sz val="9"/>
        <rFont val="Arial"/>
        <family val="2"/>
      </rPr>
      <t>(b)</t>
    </r>
  </si>
  <si>
    <t>Source: Table CMHC.12, Community mental health care services tables 2020-21, National Community Mental Health Care Database,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</si>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</sst>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0.00_);_(&quot;$&quot;* \(#,##0.00\);_(&quot;$&quot;* &quot;-&quot;??_);_(@_)"/>
    <numFmt numFmtId="165" formatCode="_(* #,##0.00_);_(* \(#,##0.00\);_(* &quot;-&quot;??_);_(@_)"/>
    <numFmt numFmtId="166" formatCode="[$$-C09]#,##0.00;[Red]&quot;-&quot;[$$-C09]#,##0.00"/>
    <numFmt numFmtId="167" formatCode="0.0"/>
    <numFmt numFmtId="168" formatCode="0.0%"/>
    <numFmt numFmtId="169" formatCode="&quot;&quot;#,##0.0&quot;&quot;"/>
    <numFmt numFmtId="170" formatCode="#,##0.0"/>
    <numFmt numFmtId="171" formatCode="&quot;*&quot;#,##0.0&quot;&quot;"/>
    <numFmt numFmtId="172" formatCode="&quot;**&quot;#,##0.0&quot;&quot;"/>
    <numFmt numFmtId="173" formatCode="0.000"/>
    <numFmt numFmtId="174" formatCode="#,##0;[Red]\(#,##0\)"/>
    <numFmt numFmtId="175" formatCode="[=0]\—;[&lt;0.05]\&lt;0.\1;#,##0\ "/>
    <numFmt numFmtId="176" formatCode="[=0]\—;[&lt;0.05]\&lt;0.\1;#,##0&quot;*&quot;"/>
    <numFmt numFmtId="177" formatCode="[=0]\—;[&lt;0.05]\&lt;0.\1;#,##0.0"/>
    <numFmt numFmtId="178" formatCode="0.0000"/>
    <numFmt numFmtId="179" formatCode="0.00000"/>
    <numFmt numFmtId="180" formatCode="#,##0.0;\-#,##0.0;\—"/>
    <numFmt numFmtId="181" formatCode="\—"/>
    <numFmt numFmtId="182" formatCode="0000"/>
    <numFmt numFmtId="183" formatCode="General&quot; &quot;"/>
    <numFmt numFmtId="184" formatCode="_(* #,##0_);_(* \(#,##0\);_(* &quot;-&quot;??_);_(@_)"/>
    <numFmt numFmtId="185" formatCode="_(* #,##0.0_);_(* \(#,##0.0\);_(* &quot;-&quot;??_);_(@_)"/>
  </numFmts>
  <fonts count="197">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sz val="10"/>
      <color rgb="FF000000"/>
      <name val="Arial"/>
      <family val="2"/>
    </font>
    <font>
      <i/>
      <sz val="8"/>
      <color rgb="FF000000"/>
      <name val="Arial"/>
      <family val="2"/>
    </font>
    <font>
      <sz val="10"/>
      <color theme="1"/>
      <name val="Times New Roman"/>
      <family val="1"/>
    </font>
    <font>
      <sz val="11"/>
      <color rgb="FFFFFFFF"/>
      <name val="Calibri"/>
      <family val="2"/>
    </font>
    <font>
      <b/>
      <vertAlign val="superscript"/>
      <sz val="10"/>
      <color rgb="FF000000"/>
      <name val="Arial"/>
      <family val="2"/>
    </font>
    <font>
      <sz val="11"/>
      <color rgb="FF000000"/>
      <name val="Calibri"/>
      <family val="2"/>
    </font>
    <font>
      <sz val="11"/>
      <color rgb="FFFFFFFF"/>
      <name val="Calibri"/>
      <family val="2"/>
      <scheme val="minor"/>
    </font>
    <font>
      <sz val="9"/>
      <color theme="1"/>
      <name val="Calibri"/>
      <family val="2"/>
      <scheme val="minor"/>
    </font>
    <font>
      <sz val="8"/>
      <color theme="1"/>
      <name val="Aptos Narrow"/>
      <family val="2"/>
    </font>
    <font>
      <b/>
      <sz val="8"/>
      <color rgb="FFFF0000"/>
      <name val="Arial"/>
      <family val="2"/>
    </font>
    <font>
      <b/>
      <strike/>
      <sz val="9"/>
      <name val="Arial"/>
      <family val="2"/>
    </font>
    <font>
      <sz val="11"/>
      <color rgb="FF000000"/>
      <name val="Calibri"/>
    </font>
    <font>
      <sz val="8"/>
      <color rgb="FFEAEAEA"/>
      <name val="Segoe UI"/>
      <family val="2"/>
    </font>
    <font>
      <sz val="8"/>
      <name val="Aptos Narrow"/>
      <family val="2"/>
    </font>
  </fonts>
  <fills count="80">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
      <patternFill patternType="solid">
        <fgColor theme="0"/>
        <bgColor theme="4"/>
      </patternFill>
    </fill>
  </fills>
  <borders count="4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bottom style="thin">
        <color rgb="FF000000"/>
      </bottom>
      <diagonal/>
    </border>
    <border>
      <left/>
      <right/>
      <top style="thin">
        <color auto="1"/>
      </top>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8" fillId="0" borderId="0" applyNumberFormat="0" applyFill="0" applyBorder="0" applyAlignment="0" applyProtection="0">
      <alignment vertical="top"/>
      <protection locked="0"/>
    </xf>
    <xf numFmtId="0" fontId="56" fillId="0" borderId="0"/>
    <xf numFmtId="0" fontId="58" fillId="0" borderId="9" applyNumberFormat="0" applyFill="0" applyAlignment="0" applyProtection="0"/>
    <xf numFmtId="0" fontId="59" fillId="0" borderId="10" applyNumberFormat="0" applyFill="0" applyAlignment="0" applyProtection="0"/>
    <xf numFmtId="0" fontId="60" fillId="0" borderId="11" applyNumberFormat="0" applyFill="0" applyAlignment="0" applyProtection="0"/>
    <xf numFmtId="0" fontId="60" fillId="0" borderId="0" applyNumberFormat="0" applyFill="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3" borderId="12" applyNumberFormat="0" applyAlignment="0" applyProtection="0"/>
    <xf numFmtId="0" fontId="64" fillId="14" borderId="13" applyNumberFormat="0" applyAlignment="0" applyProtection="0"/>
    <xf numFmtId="0" fontId="65" fillId="14" borderId="12" applyNumberFormat="0" applyAlignment="0" applyProtection="0"/>
    <xf numFmtId="0" fontId="66" fillId="0" borderId="14" applyNumberFormat="0" applyFill="0" applyAlignment="0" applyProtection="0"/>
    <xf numFmtId="0" fontId="67" fillId="15" borderId="15" applyNumberFormat="0" applyAlignment="0" applyProtection="0"/>
    <xf numFmtId="0" fontId="54" fillId="0" borderId="0" applyNumberFormat="0" applyFill="0" applyBorder="0" applyAlignment="0" applyProtection="0"/>
    <xf numFmtId="0" fontId="68" fillId="0" borderId="0" applyNumberFormat="0" applyFill="0" applyBorder="0" applyAlignment="0" applyProtection="0"/>
    <xf numFmtId="0" fontId="2" fillId="0" borderId="16" applyNumberFormat="0" applyFill="0" applyAlignment="0" applyProtection="0"/>
    <xf numFmtId="0" fontId="6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9"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1" fillId="0" borderId="0" applyNumberFormat="0" applyFill="0" applyBorder="0" applyAlignment="0" applyProtection="0"/>
    <xf numFmtId="0" fontId="6" fillId="0" borderId="0"/>
    <xf numFmtId="0" fontId="53" fillId="0" borderId="0"/>
    <xf numFmtId="0" fontId="82"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3" fillId="4" borderId="0">
      <protection locked="0"/>
    </xf>
    <xf numFmtId="0" fontId="83" fillId="43" borderId="23" applyBorder="0">
      <protection locked="0"/>
    </xf>
    <xf numFmtId="0" fontId="84" fillId="0" borderId="0">
      <alignment horizontal="left"/>
    </xf>
    <xf numFmtId="0" fontId="85" fillId="0" borderId="3">
      <alignment horizontal="left"/>
    </xf>
    <xf numFmtId="0" fontId="86"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4" fontId="84" fillId="0" borderId="0">
      <alignment horizontal="right"/>
    </xf>
    <xf numFmtId="0" fontId="85" fillId="0" borderId="3">
      <alignment horizontal="right"/>
    </xf>
    <xf numFmtId="0" fontId="86" fillId="0" borderId="0">
      <alignment horizontal="right"/>
    </xf>
    <xf numFmtId="0" fontId="83" fillId="4" borderId="24">
      <protection locked="0"/>
    </xf>
    <xf numFmtId="0" fontId="87" fillId="0" borderId="0">
      <alignment horizontal="left"/>
    </xf>
    <xf numFmtId="0" fontId="86" fillId="0" borderId="0"/>
    <xf numFmtId="0" fontId="84"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8" fillId="44" borderId="0"/>
    <xf numFmtId="0" fontId="73"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2" fillId="0" borderId="0">
      <alignment vertical="top"/>
    </xf>
    <xf numFmtId="0" fontId="72" fillId="0" borderId="0">
      <alignment vertical="top"/>
    </xf>
    <xf numFmtId="0" fontId="72" fillId="0" borderId="0">
      <alignment vertical="top"/>
    </xf>
    <xf numFmtId="167" fontId="91" fillId="0" borderId="0"/>
    <xf numFmtId="167" fontId="91" fillId="0" borderId="0"/>
    <xf numFmtId="167" fontId="91" fillId="0" borderId="0"/>
    <xf numFmtId="167" fontId="53" fillId="0" borderId="0"/>
    <xf numFmtId="167" fontId="91" fillId="0" borderId="0"/>
    <xf numFmtId="167" fontId="91" fillId="0" borderId="0"/>
    <xf numFmtId="167" fontId="53" fillId="0" borderId="0"/>
    <xf numFmtId="167" fontId="91" fillId="0" borderId="0"/>
    <xf numFmtId="167" fontId="91" fillId="0" borderId="0"/>
    <xf numFmtId="167" fontId="9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6"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2"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2"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2"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5" borderId="0" applyNumberFormat="0" applyBorder="0" applyAlignment="0" applyProtection="0"/>
    <xf numFmtId="0" fontId="76"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2"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2"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2"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7" borderId="0" applyNumberFormat="0" applyBorder="0" applyAlignment="0" applyProtection="0"/>
    <xf numFmtId="0" fontId="76"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2"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2"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7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46"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2"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2"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2"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2"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7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2" fillId="48"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2"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2"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6"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2" fillId="54" borderId="0" applyNumberFormat="0" applyBorder="0" applyAlignment="0" applyProtection="0"/>
    <xf numFmtId="0" fontId="76" fillId="0" borderId="0"/>
    <xf numFmtId="0" fontId="76"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76" fillId="54" borderId="0" applyNumberFormat="0" applyBorder="0" applyAlignment="0" applyProtection="0"/>
    <xf numFmtId="0" fontId="76" fillId="46" borderId="0" applyNumberFormat="0" applyBorder="0" applyAlignment="0" applyProtection="0"/>
    <xf numFmtId="0" fontId="76" fillId="0" borderId="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6" fillId="4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6" fillId="54" borderId="0" applyNumberFormat="0" applyBorder="0" applyAlignment="0" applyProtection="0"/>
    <xf numFmtId="0" fontId="76" fillId="0" borderId="0"/>
    <xf numFmtId="0" fontId="76" fillId="54" borderId="0" applyNumberFormat="0" applyBorder="0" applyAlignment="0" applyProtection="0"/>
    <xf numFmtId="0" fontId="7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76"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92" fillId="54"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54"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2" fillId="55" borderId="0" applyNumberFormat="0" applyBorder="0" applyAlignment="0" applyProtection="0"/>
    <xf numFmtId="0" fontId="76" fillId="0" borderId="0"/>
    <xf numFmtId="0" fontId="76" fillId="55" borderId="0" applyNumberFormat="0" applyBorder="0" applyAlignment="0" applyProtection="0"/>
    <xf numFmtId="0" fontId="76" fillId="0" borderId="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76" fillId="0" borderId="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6" fillId="0" borderId="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6" fillId="55" borderId="0" applyNumberFormat="0" applyBorder="0" applyAlignment="0" applyProtection="0"/>
    <xf numFmtId="0" fontId="76" fillId="0" borderId="0"/>
    <xf numFmtId="0" fontId="76" fillId="55" borderId="0" applyNumberFormat="0" applyBorder="0" applyAlignment="0" applyProtection="0"/>
    <xf numFmtId="0" fontId="7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76"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92" fillId="55"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55"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2" fillId="57" borderId="0" applyNumberFormat="0" applyBorder="0" applyAlignment="0" applyProtection="0"/>
    <xf numFmtId="0" fontId="76" fillId="0" borderId="0"/>
    <xf numFmtId="0" fontId="76" fillId="57" borderId="0" applyNumberFormat="0" applyBorder="0" applyAlignment="0" applyProtection="0"/>
    <xf numFmtId="0" fontId="76" fillId="0" borderId="0"/>
    <xf numFmtId="0" fontId="76"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76" fillId="56" borderId="0" applyNumberFormat="0" applyBorder="0" applyAlignment="0" applyProtection="0"/>
    <xf numFmtId="0" fontId="76" fillId="57" borderId="0" applyNumberFormat="0" applyBorder="0" applyAlignment="0" applyProtection="0"/>
    <xf numFmtId="0" fontId="76" fillId="0" borderId="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6"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6" fillId="56"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6" fillId="57" borderId="0" applyNumberFormat="0" applyBorder="0" applyAlignment="0" applyProtection="0"/>
    <xf numFmtId="0" fontId="76" fillId="0" borderId="0"/>
    <xf numFmtId="0" fontId="76" fillId="57" borderId="0" applyNumberFormat="0" applyBorder="0" applyAlignment="0" applyProtection="0"/>
    <xf numFmtId="0" fontId="72"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76"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92" fillId="57"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57"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46"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2" fillId="51" borderId="0" applyNumberFormat="0" applyBorder="0" applyAlignment="0" applyProtection="0"/>
    <xf numFmtId="0" fontId="76" fillId="0" borderId="0"/>
    <xf numFmtId="0" fontId="76" fillId="51" borderId="0" applyNumberFormat="0" applyBorder="0" applyAlignment="0" applyProtection="0"/>
    <xf numFmtId="0" fontId="76" fillId="0" borderId="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76" fillId="51" borderId="0" applyNumberFormat="0" applyBorder="0" applyAlignment="0" applyProtection="0"/>
    <xf numFmtId="0" fontId="76" fillId="46" borderId="0" applyNumberFormat="0" applyBorder="0" applyAlignment="0" applyProtection="0"/>
    <xf numFmtId="0" fontId="76" fillId="0" borderId="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6" fillId="0" borderId="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6" fillId="51" borderId="0" applyNumberFormat="0" applyBorder="0" applyAlignment="0" applyProtection="0"/>
    <xf numFmtId="0" fontId="76" fillId="0" borderId="0"/>
    <xf numFmtId="0" fontId="76" fillId="51" borderId="0" applyNumberFormat="0" applyBorder="0" applyAlignment="0" applyProtection="0"/>
    <xf numFmtId="0" fontId="72"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76"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92" fillId="51"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2" fillId="51"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2" fillId="54" borderId="0" applyNumberFormat="0" applyBorder="0" applyAlignment="0" applyProtection="0"/>
    <xf numFmtId="0" fontId="76" fillId="0" borderId="0"/>
    <xf numFmtId="0" fontId="76" fillId="54" borderId="0" applyNumberFormat="0" applyBorder="0" applyAlignment="0" applyProtection="0"/>
    <xf numFmtId="0" fontId="76" fillId="0" borderId="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76" fillId="0" borderId="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6" fillId="0" borderId="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6" fillId="54" borderId="0" applyNumberFormat="0" applyBorder="0" applyAlignment="0" applyProtection="0"/>
    <xf numFmtId="0" fontId="76" fillId="0" borderId="0"/>
    <xf numFmtId="0" fontId="76" fillId="54" borderId="0" applyNumberFormat="0" applyBorder="0" applyAlignment="0" applyProtection="0"/>
    <xf numFmtId="0" fontId="7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76"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92" fillId="5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2" fillId="5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4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2" fillId="58" borderId="0" applyNumberFormat="0" applyBorder="0" applyAlignment="0" applyProtection="0"/>
    <xf numFmtId="0" fontId="76" fillId="0" borderId="0"/>
    <xf numFmtId="0" fontId="76" fillId="58" borderId="0" applyNumberFormat="0" applyBorder="0" applyAlignment="0" applyProtection="0"/>
    <xf numFmtId="0" fontId="76" fillId="0" borderId="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76" fillId="58" borderId="0" applyNumberFormat="0" applyBorder="0" applyAlignment="0" applyProtection="0"/>
    <xf numFmtId="0" fontId="76" fillId="48" borderId="0" applyNumberFormat="0" applyBorder="0" applyAlignment="0" applyProtection="0"/>
    <xf numFmtId="0" fontId="76" fillId="0" borderId="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6" fillId="0" borderId="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6" fillId="4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6" fillId="58" borderId="0" applyNumberFormat="0" applyBorder="0" applyAlignment="0" applyProtection="0"/>
    <xf numFmtId="0" fontId="76" fillId="0" borderId="0"/>
    <xf numFmtId="0" fontId="76" fillId="58" borderId="0" applyNumberFormat="0" applyBorder="0" applyAlignment="0" applyProtection="0"/>
    <xf numFmtId="0" fontId="72"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76"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92" fillId="5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2" fillId="5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0" borderId="0"/>
    <xf numFmtId="0" fontId="93"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6" fillId="0" borderId="0"/>
    <xf numFmtId="0" fontId="69" fillId="19" borderId="0" applyNumberFormat="0" applyBorder="0" applyAlignment="0" applyProtection="0"/>
    <xf numFmtId="0" fontId="69" fillId="19" borderId="0" applyNumberFormat="0" applyBorder="0" applyAlignment="0" applyProtection="0"/>
    <xf numFmtId="0" fontId="94" fillId="59" borderId="0" applyNumberFormat="0" applyBorder="0" applyAlignment="0" applyProtection="0"/>
    <xf numFmtId="0" fontId="76" fillId="0" borderId="0"/>
    <xf numFmtId="0" fontId="93" fillId="59" borderId="0" applyNumberFormat="0" applyBorder="0" applyAlignment="0" applyProtection="0"/>
    <xf numFmtId="0" fontId="76" fillId="0" borderId="0"/>
    <xf numFmtId="0" fontId="93" fillId="59" borderId="0" applyNumberFormat="0" applyBorder="0" applyAlignment="0" applyProtection="0"/>
    <xf numFmtId="0" fontId="69" fillId="19" borderId="0" applyNumberFormat="0" applyBorder="0" applyAlignment="0" applyProtection="0"/>
    <xf numFmtId="0" fontId="93" fillId="59" borderId="0" applyNumberFormat="0" applyBorder="0" applyAlignment="0" applyProtection="0"/>
    <xf numFmtId="0" fontId="93" fillId="60" borderId="0" applyNumberFormat="0" applyBorder="0" applyAlignment="0" applyProtection="0"/>
    <xf numFmtId="0" fontId="76" fillId="0" borderId="0"/>
    <xf numFmtId="0" fontId="77" fillId="59" borderId="0" applyNumberFormat="0" applyBorder="0" applyAlignment="0" applyProtection="0"/>
    <xf numFmtId="0" fontId="76" fillId="0" borderId="0"/>
    <xf numFmtId="0" fontId="77"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77" fillId="59" borderId="0" applyNumberFormat="0" applyBorder="0" applyAlignment="0" applyProtection="0"/>
    <xf numFmtId="0" fontId="76" fillId="0" borderId="0"/>
    <xf numFmtId="0" fontId="93" fillId="60" borderId="0" applyNumberFormat="0" applyBorder="0" applyAlignment="0" applyProtection="0"/>
    <xf numFmtId="0" fontId="76" fillId="0" borderId="0"/>
    <xf numFmtId="0" fontId="77" fillId="59" borderId="0" applyNumberFormat="0" applyBorder="0" applyAlignment="0" applyProtection="0"/>
    <xf numFmtId="0" fontId="77" fillId="59" borderId="0" applyNumberFormat="0" applyBorder="0" applyAlignment="0" applyProtection="0"/>
    <xf numFmtId="0" fontId="69" fillId="19" borderId="0" applyNumberFormat="0" applyBorder="0" applyAlignment="0" applyProtection="0"/>
    <xf numFmtId="0" fontId="76"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93" fillId="59" borderId="0" applyNumberFormat="0" applyBorder="0" applyAlignment="0" applyProtection="0"/>
    <xf numFmtId="0" fontId="76" fillId="0" borderId="0"/>
    <xf numFmtId="0" fontId="93" fillId="59" borderId="0" applyNumberFormat="0" applyBorder="0" applyAlignment="0" applyProtection="0"/>
    <xf numFmtId="0" fontId="77" fillId="59" borderId="0" applyNumberFormat="0" applyBorder="0" applyAlignment="0" applyProtection="0"/>
    <xf numFmtId="0" fontId="69" fillId="19" borderId="0" applyNumberFormat="0" applyBorder="0" applyAlignment="0" applyProtection="0"/>
    <xf numFmtId="0" fontId="93" fillId="59" borderId="0" applyNumberFormat="0" applyBorder="0" applyAlignment="0" applyProtection="0"/>
    <xf numFmtId="0" fontId="76" fillId="0" borderId="0"/>
    <xf numFmtId="0" fontId="94" fillId="59" borderId="0" applyNumberFormat="0" applyBorder="0" applyAlignment="0" applyProtection="0"/>
    <xf numFmtId="0" fontId="77" fillId="59" borderId="0" applyNumberFormat="0" applyBorder="0" applyAlignment="0" applyProtection="0"/>
    <xf numFmtId="0" fontId="76" fillId="0" borderId="0"/>
    <xf numFmtId="0" fontId="77" fillId="59" borderId="0" applyNumberFormat="0" applyBorder="0" applyAlignment="0" applyProtection="0"/>
    <xf numFmtId="0" fontId="77" fillId="59" borderId="0" applyNumberFormat="0" applyBorder="0" applyAlignment="0" applyProtection="0"/>
    <xf numFmtId="0" fontId="93" fillId="60" borderId="0" applyNumberFormat="0" applyBorder="0" applyAlignment="0" applyProtection="0"/>
    <xf numFmtId="0" fontId="93"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6" fillId="0" borderId="0"/>
    <xf numFmtId="0" fontId="69" fillId="23" borderId="0" applyNumberFormat="0" applyBorder="0" applyAlignment="0" applyProtection="0"/>
    <xf numFmtId="0" fontId="69" fillId="23" borderId="0" applyNumberFormat="0" applyBorder="0" applyAlignment="0" applyProtection="0"/>
    <xf numFmtId="0" fontId="94" fillId="55" borderId="0" applyNumberFormat="0" applyBorder="0" applyAlignment="0" applyProtection="0"/>
    <xf numFmtId="0" fontId="76" fillId="0" borderId="0"/>
    <xf numFmtId="0" fontId="93" fillId="55" borderId="0" applyNumberFormat="0" applyBorder="0" applyAlignment="0" applyProtection="0"/>
    <xf numFmtId="0" fontId="76" fillId="0" borderId="0"/>
    <xf numFmtId="0" fontId="93" fillId="55" borderId="0" applyNumberFormat="0" applyBorder="0" applyAlignment="0" applyProtection="0"/>
    <xf numFmtId="0" fontId="69" fillId="23" borderId="0" applyNumberFormat="0" applyBorder="0" applyAlignment="0" applyProtection="0"/>
    <xf numFmtId="0" fontId="76" fillId="0" borderId="0"/>
    <xf numFmtId="0" fontId="77" fillId="55" borderId="0" applyNumberFormat="0" applyBorder="0" applyAlignment="0" applyProtection="0"/>
    <xf numFmtId="0" fontId="76" fillId="0" borderId="0"/>
    <xf numFmtId="0" fontId="77"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77" fillId="55" borderId="0" applyNumberFormat="0" applyBorder="0" applyAlignment="0" applyProtection="0"/>
    <xf numFmtId="0" fontId="76" fillId="0" borderId="0"/>
    <xf numFmtId="0" fontId="76" fillId="0" borderId="0"/>
    <xf numFmtId="0" fontId="77" fillId="55" borderId="0" applyNumberFormat="0" applyBorder="0" applyAlignment="0" applyProtection="0"/>
    <xf numFmtId="0" fontId="77" fillId="55" borderId="0" applyNumberFormat="0" applyBorder="0" applyAlignment="0" applyProtection="0"/>
    <xf numFmtId="0" fontId="69" fillId="23" borderId="0" applyNumberFormat="0" applyBorder="0" applyAlignment="0" applyProtection="0"/>
    <xf numFmtId="0" fontId="76" fillId="0" borderId="0"/>
    <xf numFmtId="0" fontId="7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93" fillId="55" borderId="0" applyNumberFormat="0" applyBorder="0" applyAlignment="0" applyProtection="0"/>
    <xf numFmtId="0" fontId="76" fillId="0" borderId="0"/>
    <xf numFmtId="0" fontId="93" fillId="55" borderId="0" applyNumberFormat="0" applyBorder="0" applyAlignment="0" applyProtection="0"/>
    <xf numFmtId="0" fontId="77" fillId="55" borderId="0" applyNumberFormat="0" applyBorder="0" applyAlignment="0" applyProtection="0"/>
    <xf numFmtId="0" fontId="69" fillId="23" borderId="0" applyNumberFormat="0" applyBorder="0" applyAlignment="0" applyProtection="0"/>
    <xf numFmtId="0" fontId="93" fillId="55" borderId="0" applyNumberFormat="0" applyBorder="0" applyAlignment="0" applyProtection="0"/>
    <xf numFmtId="0" fontId="76" fillId="0" borderId="0"/>
    <xf numFmtId="0" fontId="94" fillId="55" borderId="0" applyNumberFormat="0" applyBorder="0" applyAlignment="0" applyProtection="0"/>
    <xf numFmtId="0" fontId="77" fillId="55" borderId="0" applyNumberFormat="0" applyBorder="0" applyAlignment="0" applyProtection="0"/>
    <xf numFmtId="0" fontId="76" fillId="0" borderId="0"/>
    <xf numFmtId="0" fontId="77" fillId="55" borderId="0" applyNumberFormat="0" applyBorder="0" applyAlignment="0" applyProtection="0"/>
    <xf numFmtId="0" fontId="77" fillId="55" borderId="0" applyNumberFormat="0" applyBorder="0" applyAlignment="0" applyProtection="0"/>
    <xf numFmtId="0" fontId="93"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6" fillId="0" borderId="0"/>
    <xf numFmtId="0" fontId="69" fillId="27" borderId="0" applyNumberFormat="0" applyBorder="0" applyAlignment="0" applyProtection="0"/>
    <xf numFmtId="0" fontId="69" fillId="27" borderId="0" applyNumberFormat="0" applyBorder="0" applyAlignment="0" applyProtection="0"/>
    <xf numFmtId="0" fontId="94" fillId="57" borderId="0" applyNumberFormat="0" applyBorder="0" applyAlignment="0" applyProtection="0"/>
    <xf numFmtId="0" fontId="76" fillId="0" borderId="0"/>
    <xf numFmtId="0" fontId="93" fillId="57" borderId="0" applyNumberFormat="0" applyBorder="0" applyAlignment="0" applyProtection="0"/>
    <xf numFmtId="0" fontId="76" fillId="0" borderId="0"/>
    <xf numFmtId="0" fontId="93" fillId="57" borderId="0" applyNumberFormat="0" applyBorder="0" applyAlignment="0" applyProtection="0"/>
    <xf numFmtId="0" fontId="69" fillId="27"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69" fillId="57" borderId="0" applyNumberFormat="0" applyBorder="0" applyAlignment="0" applyProtection="0"/>
    <xf numFmtId="0" fontId="76" fillId="0" borderId="0"/>
    <xf numFmtId="0" fontId="77" fillId="57" borderId="0" applyNumberFormat="0" applyBorder="0" applyAlignment="0" applyProtection="0"/>
    <xf numFmtId="0" fontId="76" fillId="0" borderId="0"/>
    <xf numFmtId="0" fontId="77"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77" fillId="57" borderId="0" applyNumberFormat="0" applyBorder="0" applyAlignment="0" applyProtection="0"/>
    <xf numFmtId="0" fontId="76" fillId="0" borderId="0"/>
    <xf numFmtId="0" fontId="93" fillId="56" borderId="0" applyNumberFormat="0" applyBorder="0" applyAlignment="0" applyProtection="0"/>
    <xf numFmtId="0" fontId="76" fillId="0" borderId="0"/>
    <xf numFmtId="0" fontId="77" fillId="57" borderId="0" applyNumberFormat="0" applyBorder="0" applyAlignment="0" applyProtection="0"/>
    <xf numFmtId="0" fontId="77" fillId="57" borderId="0" applyNumberFormat="0" applyBorder="0" applyAlignment="0" applyProtection="0"/>
    <xf numFmtId="0" fontId="69" fillId="27" borderId="0" applyNumberFormat="0" applyBorder="0" applyAlignment="0" applyProtection="0"/>
    <xf numFmtId="0" fontId="76"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93" fillId="57" borderId="0" applyNumberFormat="0" applyBorder="0" applyAlignment="0" applyProtection="0"/>
    <xf numFmtId="0" fontId="76" fillId="0" borderId="0"/>
    <xf numFmtId="0" fontId="93" fillId="57" borderId="0" applyNumberFormat="0" applyBorder="0" applyAlignment="0" applyProtection="0"/>
    <xf numFmtId="0" fontId="77" fillId="57" borderId="0" applyNumberFormat="0" applyBorder="0" applyAlignment="0" applyProtection="0"/>
    <xf numFmtId="0" fontId="69" fillId="27" borderId="0" applyNumberFormat="0" applyBorder="0" applyAlignment="0" applyProtection="0"/>
    <xf numFmtId="0" fontId="93" fillId="57" borderId="0" applyNumberFormat="0" applyBorder="0" applyAlignment="0" applyProtection="0"/>
    <xf numFmtId="0" fontId="76" fillId="0" borderId="0"/>
    <xf numFmtId="0" fontId="94" fillId="57" borderId="0" applyNumberFormat="0" applyBorder="0" applyAlignment="0" applyProtection="0"/>
    <xf numFmtId="0" fontId="77" fillId="57" borderId="0" applyNumberFormat="0" applyBorder="0" applyAlignment="0" applyProtection="0"/>
    <xf numFmtId="0" fontId="76" fillId="0" borderId="0"/>
    <xf numFmtId="0" fontId="77" fillId="57" borderId="0" applyNumberFormat="0" applyBorder="0" applyAlignment="0" applyProtection="0"/>
    <xf numFmtId="0" fontId="77" fillId="57" borderId="0" applyNumberFormat="0" applyBorder="0" applyAlignment="0" applyProtection="0"/>
    <xf numFmtId="0" fontId="93" fillId="56" borderId="0" applyNumberFormat="0" applyBorder="0" applyAlignment="0" applyProtection="0"/>
    <xf numFmtId="0" fontId="93"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6" fillId="0" borderId="0"/>
    <xf numFmtId="0" fontId="69" fillId="31" borderId="0" applyNumberFormat="0" applyBorder="0" applyAlignment="0" applyProtection="0"/>
    <xf numFmtId="0" fontId="69" fillId="31" borderId="0" applyNumberFormat="0" applyBorder="0" applyAlignment="0" applyProtection="0"/>
    <xf numFmtId="0" fontId="94" fillId="61" borderId="0" applyNumberFormat="0" applyBorder="0" applyAlignment="0" applyProtection="0"/>
    <xf numFmtId="0" fontId="76" fillId="0" borderId="0"/>
    <xf numFmtId="0" fontId="93" fillId="61" borderId="0" applyNumberFormat="0" applyBorder="0" applyAlignment="0" applyProtection="0"/>
    <xf numFmtId="0" fontId="76" fillId="0" borderId="0"/>
    <xf numFmtId="0" fontId="93" fillId="61" borderId="0" applyNumberFormat="0" applyBorder="0" applyAlignment="0" applyProtection="0"/>
    <xf numFmtId="0" fontId="69" fillId="31" borderId="0" applyNumberFormat="0" applyBorder="0" applyAlignment="0" applyProtection="0"/>
    <xf numFmtId="0" fontId="93" fillId="62" borderId="0" applyNumberFormat="0" applyBorder="0" applyAlignment="0" applyProtection="0"/>
    <xf numFmtId="0" fontId="93" fillId="61" borderId="0" applyNumberFormat="0" applyBorder="0" applyAlignment="0" applyProtection="0"/>
    <xf numFmtId="0" fontId="69" fillId="61" borderId="0" applyNumberFormat="0" applyBorder="0" applyAlignment="0" applyProtection="0"/>
    <xf numFmtId="0" fontId="76" fillId="0" borderId="0"/>
    <xf numFmtId="0" fontId="77" fillId="61" borderId="0" applyNumberFormat="0" applyBorder="0" applyAlignment="0" applyProtection="0"/>
    <xf numFmtId="0" fontId="76" fillId="0" borderId="0"/>
    <xf numFmtId="0" fontId="77"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77" fillId="61" borderId="0" applyNumberFormat="0" applyBorder="0" applyAlignment="0" applyProtection="0"/>
    <xf numFmtId="0" fontId="76" fillId="0" borderId="0"/>
    <xf numFmtId="0" fontId="93" fillId="62"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69" fillId="31"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93" fillId="61" borderId="0" applyNumberFormat="0" applyBorder="0" applyAlignment="0" applyProtection="0"/>
    <xf numFmtId="0" fontId="76" fillId="0" borderId="0"/>
    <xf numFmtId="0" fontId="93" fillId="61" borderId="0" applyNumberFormat="0" applyBorder="0" applyAlignment="0" applyProtection="0"/>
    <xf numFmtId="0" fontId="77" fillId="61" borderId="0" applyNumberFormat="0" applyBorder="0" applyAlignment="0" applyProtection="0"/>
    <xf numFmtId="0" fontId="69" fillId="31" borderId="0" applyNumberFormat="0" applyBorder="0" applyAlignment="0" applyProtection="0"/>
    <xf numFmtId="0" fontId="93" fillId="61" borderId="0" applyNumberFormat="0" applyBorder="0" applyAlignment="0" applyProtection="0"/>
    <xf numFmtId="0" fontId="76" fillId="0" borderId="0"/>
    <xf numFmtId="0" fontId="94" fillId="61" borderId="0" applyNumberFormat="0" applyBorder="0" applyAlignment="0" applyProtection="0"/>
    <xf numFmtId="0" fontId="77" fillId="61"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93" fillId="62" borderId="0" applyNumberFormat="0" applyBorder="0" applyAlignment="0" applyProtection="0"/>
    <xf numFmtId="0" fontId="93"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6" fillId="0" borderId="0"/>
    <xf numFmtId="0" fontId="69" fillId="35" borderId="0" applyNumberFormat="0" applyBorder="0" applyAlignment="0" applyProtection="0"/>
    <xf numFmtId="0" fontId="69" fillId="35" borderId="0" applyNumberFormat="0" applyBorder="0" applyAlignment="0" applyProtection="0"/>
    <xf numFmtId="0" fontId="94" fillId="60" borderId="0" applyNumberFormat="0" applyBorder="0" applyAlignment="0" applyProtection="0"/>
    <xf numFmtId="0" fontId="76" fillId="0" borderId="0"/>
    <xf numFmtId="0" fontId="93" fillId="60" borderId="0" applyNumberFormat="0" applyBorder="0" applyAlignment="0" applyProtection="0"/>
    <xf numFmtId="0" fontId="76" fillId="0" borderId="0"/>
    <xf numFmtId="0" fontId="93" fillId="60" borderId="0" applyNumberFormat="0" applyBorder="0" applyAlignment="0" applyProtection="0"/>
    <xf numFmtId="0" fontId="69" fillId="35" borderId="0" applyNumberFormat="0" applyBorder="0" applyAlignment="0" applyProtection="0"/>
    <xf numFmtId="0" fontId="76" fillId="0" borderId="0"/>
    <xf numFmtId="0" fontId="77" fillId="60" borderId="0" applyNumberFormat="0" applyBorder="0" applyAlignment="0" applyProtection="0"/>
    <xf numFmtId="0" fontId="76" fillId="0" borderId="0"/>
    <xf numFmtId="0" fontId="77"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77" fillId="60" borderId="0" applyNumberFormat="0" applyBorder="0" applyAlignment="0" applyProtection="0"/>
    <xf numFmtId="0" fontId="76" fillId="0" borderId="0"/>
    <xf numFmtId="0" fontId="76" fillId="0" borderId="0"/>
    <xf numFmtId="0" fontId="77" fillId="60" borderId="0" applyNumberFormat="0" applyBorder="0" applyAlignment="0" applyProtection="0"/>
    <xf numFmtId="0" fontId="77" fillId="60" borderId="0" applyNumberFormat="0" applyBorder="0" applyAlignment="0" applyProtection="0"/>
    <xf numFmtId="0" fontId="69" fillId="35" borderId="0" applyNumberFormat="0" applyBorder="0" applyAlignment="0" applyProtection="0"/>
    <xf numFmtId="0" fontId="76" fillId="0" borderId="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93" fillId="60" borderId="0" applyNumberFormat="0" applyBorder="0" applyAlignment="0" applyProtection="0"/>
    <xf numFmtId="0" fontId="76" fillId="0" borderId="0"/>
    <xf numFmtId="0" fontId="93" fillId="60" borderId="0" applyNumberFormat="0" applyBorder="0" applyAlignment="0" applyProtection="0"/>
    <xf numFmtId="0" fontId="77" fillId="60" borderId="0" applyNumberFormat="0" applyBorder="0" applyAlignment="0" applyProtection="0"/>
    <xf numFmtId="0" fontId="69" fillId="35" borderId="0" applyNumberFormat="0" applyBorder="0" applyAlignment="0" applyProtection="0"/>
    <xf numFmtId="0" fontId="93" fillId="60" borderId="0" applyNumberFormat="0" applyBorder="0" applyAlignment="0" applyProtection="0"/>
    <xf numFmtId="0" fontId="76" fillId="0" borderId="0"/>
    <xf numFmtId="0" fontId="94" fillId="60" borderId="0" applyNumberFormat="0" applyBorder="0" applyAlignment="0" applyProtection="0"/>
    <xf numFmtId="0" fontId="77" fillId="60" borderId="0" applyNumberFormat="0" applyBorder="0" applyAlignment="0" applyProtection="0"/>
    <xf numFmtId="0" fontId="76" fillId="0" borderId="0"/>
    <xf numFmtId="0" fontId="77" fillId="60" borderId="0" applyNumberFormat="0" applyBorder="0" applyAlignment="0" applyProtection="0"/>
    <xf numFmtId="0" fontId="77" fillId="60" borderId="0" applyNumberFormat="0" applyBorder="0" applyAlignment="0" applyProtection="0"/>
    <xf numFmtId="0" fontId="93"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6" fillId="0" borderId="0"/>
    <xf numFmtId="0" fontId="69" fillId="39" borderId="0" applyNumberFormat="0" applyBorder="0" applyAlignment="0" applyProtection="0"/>
    <xf numFmtId="0" fontId="69" fillId="39" borderId="0" applyNumberFormat="0" applyBorder="0" applyAlignment="0" applyProtection="0"/>
    <xf numFmtId="0" fontId="94" fillId="63" borderId="0" applyNumberFormat="0" applyBorder="0" applyAlignment="0" applyProtection="0"/>
    <xf numFmtId="0" fontId="76" fillId="0" borderId="0"/>
    <xf numFmtId="0" fontId="93" fillId="63" borderId="0" applyNumberFormat="0" applyBorder="0" applyAlignment="0" applyProtection="0"/>
    <xf numFmtId="0" fontId="76" fillId="0" borderId="0"/>
    <xf numFmtId="0" fontId="93" fillId="63" borderId="0" applyNumberFormat="0" applyBorder="0" applyAlignment="0" applyProtection="0"/>
    <xf numFmtId="0" fontId="69" fillId="39" borderId="0" applyNumberFormat="0" applyBorder="0" applyAlignment="0" applyProtection="0"/>
    <xf numFmtId="0" fontId="93" fillId="48" borderId="0" applyNumberFormat="0" applyBorder="0" applyAlignment="0" applyProtection="0"/>
    <xf numFmtId="0" fontId="93" fillId="63" borderId="0" applyNumberFormat="0" applyBorder="0" applyAlignment="0" applyProtection="0"/>
    <xf numFmtId="0" fontId="69" fillId="63" borderId="0" applyNumberFormat="0" applyBorder="0" applyAlignment="0" applyProtection="0"/>
    <xf numFmtId="0" fontId="76" fillId="0" borderId="0"/>
    <xf numFmtId="0" fontId="77" fillId="63" borderId="0" applyNumberFormat="0" applyBorder="0" applyAlignment="0" applyProtection="0"/>
    <xf numFmtId="0" fontId="76" fillId="0" borderId="0"/>
    <xf numFmtId="0" fontId="77"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77" fillId="63" borderId="0" applyNumberFormat="0" applyBorder="0" applyAlignment="0" applyProtection="0"/>
    <xf numFmtId="0" fontId="76" fillId="0" borderId="0"/>
    <xf numFmtId="0" fontId="93" fillId="48" borderId="0" applyNumberFormat="0" applyBorder="0" applyAlignment="0" applyProtection="0"/>
    <xf numFmtId="0" fontId="76" fillId="0" borderId="0"/>
    <xf numFmtId="0" fontId="77" fillId="63" borderId="0" applyNumberFormat="0" applyBorder="0" applyAlignment="0" applyProtection="0"/>
    <xf numFmtId="0" fontId="77" fillId="63" borderId="0" applyNumberFormat="0" applyBorder="0" applyAlignment="0" applyProtection="0"/>
    <xf numFmtId="0" fontId="69" fillId="39" borderId="0" applyNumberFormat="0" applyBorder="0" applyAlignment="0" applyProtection="0"/>
    <xf numFmtId="0" fontId="76" fillId="0" borderId="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93" fillId="63" borderId="0" applyNumberFormat="0" applyBorder="0" applyAlignment="0" applyProtection="0"/>
    <xf numFmtId="0" fontId="76" fillId="0" borderId="0"/>
    <xf numFmtId="0" fontId="93" fillId="63" borderId="0" applyNumberFormat="0" applyBorder="0" applyAlignment="0" applyProtection="0"/>
    <xf numFmtId="0" fontId="77" fillId="63" borderId="0" applyNumberFormat="0" applyBorder="0" applyAlignment="0" applyProtection="0"/>
    <xf numFmtId="0" fontId="69" fillId="39" borderId="0" applyNumberFormat="0" applyBorder="0" applyAlignment="0" applyProtection="0"/>
    <xf numFmtId="0" fontId="93" fillId="63" borderId="0" applyNumberFormat="0" applyBorder="0" applyAlignment="0" applyProtection="0"/>
    <xf numFmtId="0" fontId="76" fillId="0" borderId="0"/>
    <xf numFmtId="0" fontId="94" fillId="63" borderId="0" applyNumberFormat="0" applyBorder="0" applyAlignment="0" applyProtection="0"/>
    <xf numFmtId="0" fontId="77" fillId="63" borderId="0" applyNumberFormat="0" applyBorder="0" applyAlignment="0" applyProtection="0"/>
    <xf numFmtId="0" fontId="76" fillId="0" borderId="0"/>
    <xf numFmtId="0" fontId="77" fillId="63" borderId="0" applyNumberFormat="0" applyBorder="0" applyAlignment="0" applyProtection="0"/>
    <xf numFmtId="0" fontId="77" fillId="63" borderId="0" applyNumberFormat="0" applyBorder="0" applyAlignment="0" applyProtection="0"/>
    <xf numFmtId="0" fontId="93" fillId="48" borderId="0" applyNumberFormat="0" applyBorder="0" applyAlignment="0" applyProtection="0"/>
    <xf numFmtId="0" fontId="93"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6" fillId="0" borderId="0"/>
    <xf numFmtId="0" fontId="69" fillId="16" borderId="0" applyNumberFormat="0" applyBorder="0" applyAlignment="0" applyProtection="0"/>
    <xf numFmtId="0" fontId="69" fillId="16" borderId="0" applyNumberFormat="0" applyBorder="0" applyAlignment="0" applyProtection="0"/>
    <xf numFmtId="0" fontId="94" fillId="64" borderId="0" applyNumberFormat="0" applyBorder="0" applyAlignment="0" applyProtection="0"/>
    <xf numFmtId="0" fontId="76" fillId="0" borderId="0"/>
    <xf numFmtId="0" fontId="93" fillId="64" borderId="0" applyNumberFormat="0" applyBorder="0" applyAlignment="0" applyProtection="0"/>
    <xf numFmtId="0" fontId="76" fillId="0" borderId="0"/>
    <xf numFmtId="0" fontId="93" fillId="64" borderId="0" applyNumberFormat="0" applyBorder="0" applyAlignment="0" applyProtection="0"/>
    <xf numFmtId="0" fontId="69" fillId="16" borderId="0" applyNumberFormat="0" applyBorder="0" applyAlignment="0" applyProtection="0"/>
    <xf numFmtId="0" fontId="93" fillId="64" borderId="0" applyNumberFormat="0" applyBorder="0" applyAlignment="0" applyProtection="0"/>
    <xf numFmtId="0" fontId="93" fillId="60" borderId="0" applyNumberFormat="0" applyBorder="0" applyAlignment="0" applyProtection="0"/>
    <xf numFmtId="0" fontId="76" fillId="0" borderId="0"/>
    <xf numFmtId="0" fontId="77" fillId="64" borderId="0" applyNumberFormat="0" applyBorder="0" applyAlignment="0" applyProtection="0"/>
    <xf numFmtId="0" fontId="76" fillId="0" borderId="0"/>
    <xf numFmtId="0" fontId="77"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77" fillId="64" borderId="0" applyNumberFormat="0" applyBorder="0" applyAlignment="0" applyProtection="0"/>
    <xf numFmtId="0" fontId="76" fillId="0" borderId="0"/>
    <xf numFmtId="0" fontId="93" fillId="60" borderId="0" applyNumberFormat="0" applyBorder="0" applyAlignment="0" applyProtection="0"/>
    <xf numFmtId="0" fontId="76" fillId="0" borderId="0"/>
    <xf numFmtId="0" fontId="77" fillId="64" borderId="0" applyNumberFormat="0" applyBorder="0" applyAlignment="0" applyProtection="0"/>
    <xf numFmtId="0" fontId="77" fillId="64" borderId="0" applyNumberFormat="0" applyBorder="0" applyAlignment="0" applyProtection="0"/>
    <xf numFmtId="0" fontId="69" fillId="16" borderId="0" applyNumberFormat="0" applyBorder="0" applyAlignment="0" applyProtection="0"/>
    <xf numFmtId="0" fontId="76" fillId="0" borderId="0"/>
    <xf numFmtId="0" fontId="77"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93" fillId="64" borderId="0" applyNumberFormat="0" applyBorder="0" applyAlignment="0" applyProtection="0"/>
    <xf numFmtId="0" fontId="76" fillId="0" borderId="0"/>
    <xf numFmtId="0" fontId="93" fillId="64" borderId="0" applyNumberFormat="0" applyBorder="0" applyAlignment="0" applyProtection="0"/>
    <xf numFmtId="0" fontId="77" fillId="64" borderId="0" applyNumberFormat="0" applyBorder="0" applyAlignment="0" applyProtection="0"/>
    <xf numFmtId="0" fontId="69" fillId="16" borderId="0" applyNumberFormat="0" applyBorder="0" applyAlignment="0" applyProtection="0"/>
    <xf numFmtId="0" fontId="93" fillId="64" borderId="0" applyNumberFormat="0" applyBorder="0" applyAlignment="0" applyProtection="0"/>
    <xf numFmtId="0" fontId="76" fillId="0" borderId="0"/>
    <xf numFmtId="0" fontId="94" fillId="64" borderId="0" applyNumberFormat="0" applyBorder="0" applyAlignment="0" applyProtection="0"/>
    <xf numFmtId="0" fontId="77" fillId="64" borderId="0" applyNumberFormat="0" applyBorder="0" applyAlignment="0" applyProtection="0"/>
    <xf numFmtId="0" fontId="76" fillId="0" borderId="0"/>
    <xf numFmtId="0" fontId="77" fillId="64" borderId="0" applyNumberFormat="0" applyBorder="0" applyAlignment="0" applyProtection="0"/>
    <xf numFmtId="0" fontId="77" fillId="64" borderId="0" applyNumberFormat="0" applyBorder="0" applyAlignment="0" applyProtection="0"/>
    <xf numFmtId="0" fontId="93" fillId="60" borderId="0" applyNumberFormat="0" applyBorder="0" applyAlignment="0" applyProtection="0"/>
    <xf numFmtId="0" fontId="93"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6" fillId="0" borderId="0"/>
    <xf numFmtId="0" fontId="69" fillId="20" borderId="0" applyNumberFormat="0" applyBorder="0" applyAlignment="0" applyProtection="0"/>
    <xf numFmtId="0" fontId="69" fillId="20" borderId="0" applyNumberFormat="0" applyBorder="0" applyAlignment="0" applyProtection="0"/>
    <xf numFmtId="0" fontId="94" fillId="65" borderId="0" applyNumberFormat="0" applyBorder="0" applyAlignment="0" applyProtection="0"/>
    <xf numFmtId="0" fontId="76" fillId="0" borderId="0"/>
    <xf numFmtId="0" fontId="93" fillId="65" borderId="0" applyNumberFormat="0" applyBorder="0" applyAlignment="0" applyProtection="0"/>
    <xf numFmtId="0" fontId="76" fillId="0" borderId="0"/>
    <xf numFmtId="0" fontId="93" fillId="65" borderId="0" applyNumberFormat="0" applyBorder="0" applyAlignment="0" applyProtection="0"/>
    <xf numFmtId="0" fontId="69" fillId="20" borderId="0" applyNumberFormat="0" applyBorder="0" applyAlignment="0" applyProtection="0"/>
    <xf numFmtId="0" fontId="76" fillId="0" borderId="0"/>
    <xf numFmtId="0" fontId="77" fillId="65" borderId="0" applyNumberFormat="0" applyBorder="0" applyAlignment="0" applyProtection="0"/>
    <xf numFmtId="0" fontId="76" fillId="0" borderId="0"/>
    <xf numFmtId="0" fontId="77" fillId="65" borderId="0" applyNumberFormat="0" applyBorder="0" applyAlignment="0" applyProtection="0"/>
    <xf numFmtId="0" fontId="93" fillId="65" borderId="0" applyNumberFormat="0" applyBorder="0" applyAlignment="0" applyProtection="0"/>
    <xf numFmtId="0" fontId="93" fillId="65" borderId="0" applyNumberFormat="0" applyBorder="0" applyAlignment="0" applyProtection="0"/>
    <xf numFmtId="0" fontId="93" fillId="65" borderId="0" applyNumberFormat="0" applyBorder="0" applyAlignment="0" applyProtection="0"/>
    <xf numFmtId="0" fontId="77" fillId="65" borderId="0" applyNumberFormat="0" applyBorder="0" applyAlignment="0" applyProtection="0"/>
    <xf numFmtId="0" fontId="76" fillId="0" borderId="0"/>
    <xf numFmtId="0" fontId="76" fillId="0" borderId="0"/>
    <xf numFmtId="0" fontId="77" fillId="65" borderId="0" applyNumberFormat="0" applyBorder="0" applyAlignment="0" applyProtection="0"/>
    <xf numFmtId="0" fontId="77" fillId="65" borderId="0" applyNumberFormat="0" applyBorder="0" applyAlignment="0" applyProtection="0"/>
    <xf numFmtId="0" fontId="69" fillId="20" borderId="0" applyNumberFormat="0" applyBorder="0" applyAlignment="0" applyProtection="0"/>
    <xf numFmtId="0" fontId="76" fillId="0" borderId="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93" fillId="65" borderId="0" applyNumberFormat="0" applyBorder="0" applyAlignment="0" applyProtection="0"/>
    <xf numFmtId="0" fontId="76" fillId="0" borderId="0"/>
    <xf numFmtId="0" fontId="93" fillId="65" borderId="0" applyNumberFormat="0" applyBorder="0" applyAlignment="0" applyProtection="0"/>
    <xf numFmtId="0" fontId="77" fillId="65" borderId="0" applyNumberFormat="0" applyBorder="0" applyAlignment="0" applyProtection="0"/>
    <xf numFmtId="0" fontId="69" fillId="20" borderId="0" applyNumberFormat="0" applyBorder="0" applyAlignment="0" applyProtection="0"/>
    <xf numFmtId="0" fontId="93" fillId="65" borderId="0" applyNumberFormat="0" applyBorder="0" applyAlignment="0" applyProtection="0"/>
    <xf numFmtId="0" fontId="76" fillId="0" borderId="0"/>
    <xf numFmtId="0" fontId="94" fillId="65" borderId="0" applyNumberFormat="0" applyBorder="0" applyAlignment="0" applyProtection="0"/>
    <xf numFmtId="0" fontId="77" fillId="65" borderId="0" applyNumberFormat="0" applyBorder="0" applyAlignment="0" applyProtection="0"/>
    <xf numFmtId="0" fontId="76" fillId="0" borderId="0"/>
    <xf numFmtId="0" fontId="77" fillId="65" borderId="0" applyNumberFormat="0" applyBorder="0" applyAlignment="0" applyProtection="0"/>
    <xf numFmtId="0" fontId="77" fillId="65" borderId="0" applyNumberFormat="0" applyBorder="0" applyAlignment="0" applyProtection="0"/>
    <xf numFmtId="0" fontId="93"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6" fillId="0" borderId="0"/>
    <xf numFmtId="0" fontId="69" fillId="24" borderId="0" applyNumberFormat="0" applyBorder="0" applyAlignment="0" applyProtection="0"/>
    <xf numFmtId="0" fontId="69" fillId="24" borderId="0" applyNumberFormat="0" applyBorder="0" applyAlignment="0" applyProtection="0"/>
    <xf numFmtId="0" fontId="94" fillId="66" borderId="0" applyNumberFormat="0" applyBorder="0" applyAlignment="0" applyProtection="0"/>
    <xf numFmtId="0" fontId="76" fillId="0" borderId="0"/>
    <xf numFmtId="0" fontId="93" fillId="66" borderId="0" applyNumberFormat="0" applyBorder="0" applyAlignment="0" applyProtection="0"/>
    <xf numFmtId="0" fontId="76" fillId="0" borderId="0"/>
    <xf numFmtId="0" fontId="93" fillId="66" borderId="0" applyNumberFormat="0" applyBorder="0" applyAlignment="0" applyProtection="0"/>
    <xf numFmtId="0" fontId="69" fillId="24" borderId="0" applyNumberFormat="0" applyBorder="0" applyAlignment="0" applyProtection="0"/>
    <xf numFmtId="0" fontId="93" fillId="66" borderId="0" applyNumberFormat="0" applyBorder="0" applyAlignment="0" applyProtection="0"/>
    <xf numFmtId="0" fontId="93" fillId="47" borderId="0" applyNumberFormat="0" applyBorder="0" applyAlignment="0" applyProtection="0"/>
    <xf numFmtId="0" fontId="76" fillId="0" borderId="0"/>
    <xf numFmtId="0" fontId="77" fillId="66" borderId="0" applyNumberFormat="0" applyBorder="0" applyAlignment="0" applyProtection="0"/>
    <xf numFmtId="0" fontId="76" fillId="0" borderId="0"/>
    <xf numFmtId="0" fontId="77"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77" fillId="66" borderId="0" applyNumberFormat="0" applyBorder="0" applyAlignment="0" applyProtection="0"/>
    <xf numFmtId="0" fontId="76" fillId="0" borderId="0"/>
    <xf numFmtId="0" fontId="93" fillId="47" borderId="0" applyNumberFormat="0" applyBorder="0" applyAlignment="0" applyProtection="0"/>
    <xf numFmtId="0" fontId="76" fillId="0" borderId="0"/>
    <xf numFmtId="0" fontId="77" fillId="66" borderId="0" applyNumberFormat="0" applyBorder="0" applyAlignment="0" applyProtection="0"/>
    <xf numFmtId="0" fontId="77" fillId="66" borderId="0" applyNumberFormat="0" applyBorder="0" applyAlignment="0" applyProtection="0"/>
    <xf numFmtId="0" fontId="69" fillId="24" borderId="0" applyNumberFormat="0" applyBorder="0" applyAlignment="0" applyProtection="0"/>
    <xf numFmtId="0" fontId="76"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93" fillId="66" borderId="0" applyNumberFormat="0" applyBorder="0" applyAlignment="0" applyProtection="0"/>
    <xf numFmtId="0" fontId="76" fillId="0" borderId="0"/>
    <xf numFmtId="0" fontId="93" fillId="66" borderId="0" applyNumberFormat="0" applyBorder="0" applyAlignment="0" applyProtection="0"/>
    <xf numFmtId="0" fontId="77" fillId="66" borderId="0" applyNumberFormat="0" applyBorder="0" applyAlignment="0" applyProtection="0"/>
    <xf numFmtId="0" fontId="69" fillId="24" borderId="0" applyNumberFormat="0" applyBorder="0" applyAlignment="0" applyProtection="0"/>
    <xf numFmtId="0" fontId="93" fillId="66" borderId="0" applyNumberFormat="0" applyBorder="0" applyAlignment="0" applyProtection="0"/>
    <xf numFmtId="0" fontId="76" fillId="0" borderId="0"/>
    <xf numFmtId="0" fontId="94" fillId="66" borderId="0" applyNumberFormat="0" applyBorder="0" applyAlignment="0" applyProtection="0"/>
    <xf numFmtId="0" fontId="77" fillId="66" borderId="0" applyNumberFormat="0" applyBorder="0" applyAlignment="0" applyProtection="0"/>
    <xf numFmtId="0" fontId="76" fillId="0" borderId="0"/>
    <xf numFmtId="0" fontId="77" fillId="66" borderId="0" applyNumberFormat="0" applyBorder="0" applyAlignment="0" applyProtection="0"/>
    <xf numFmtId="0" fontId="77" fillId="66" borderId="0" applyNumberFormat="0" applyBorder="0" applyAlignment="0" applyProtection="0"/>
    <xf numFmtId="0" fontId="93" fillId="47" borderId="0" applyNumberFormat="0" applyBorder="0" applyAlignment="0" applyProtection="0"/>
    <xf numFmtId="0" fontId="93"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6" fillId="0" borderId="0"/>
    <xf numFmtId="0" fontId="69" fillId="28" borderId="0" applyNumberFormat="0" applyBorder="0" applyAlignment="0" applyProtection="0"/>
    <xf numFmtId="0" fontId="69" fillId="28" borderId="0" applyNumberFormat="0" applyBorder="0" applyAlignment="0" applyProtection="0"/>
    <xf numFmtId="0" fontId="94" fillId="61" borderId="0" applyNumberFormat="0" applyBorder="0" applyAlignment="0" applyProtection="0"/>
    <xf numFmtId="0" fontId="76" fillId="0" borderId="0"/>
    <xf numFmtId="0" fontId="93" fillId="61" borderId="0" applyNumberFormat="0" applyBorder="0" applyAlignment="0" applyProtection="0"/>
    <xf numFmtId="0" fontId="76" fillId="0" borderId="0"/>
    <xf numFmtId="0" fontId="93" fillId="61" borderId="0" applyNumberFormat="0" applyBorder="0" applyAlignment="0" applyProtection="0"/>
    <xf numFmtId="0" fontId="69" fillId="28" borderId="0" applyNumberFormat="0" applyBorder="0" applyAlignment="0" applyProtection="0"/>
    <xf numFmtId="0" fontId="93" fillId="61" borderId="0" applyNumberFormat="0" applyBorder="0" applyAlignment="0" applyProtection="0"/>
    <xf numFmtId="0" fontId="93" fillId="67" borderId="0" applyNumberFormat="0" applyBorder="0" applyAlignment="0" applyProtection="0"/>
    <xf numFmtId="0" fontId="76" fillId="0" borderId="0"/>
    <xf numFmtId="0" fontId="77" fillId="61" borderId="0" applyNumberFormat="0" applyBorder="0" applyAlignment="0" applyProtection="0"/>
    <xf numFmtId="0" fontId="76" fillId="0" borderId="0"/>
    <xf numFmtId="0" fontId="77"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77" fillId="61" borderId="0" applyNumberFormat="0" applyBorder="0" applyAlignment="0" applyProtection="0"/>
    <xf numFmtId="0" fontId="76" fillId="0" borderId="0"/>
    <xf numFmtId="0" fontId="93" fillId="67"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69" fillId="28"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93" fillId="61" borderId="0" applyNumberFormat="0" applyBorder="0" applyAlignment="0" applyProtection="0"/>
    <xf numFmtId="0" fontId="76" fillId="0" borderId="0"/>
    <xf numFmtId="0" fontId="93" fillId="61" borderId="0" applyNumberFormat="0" applyBorder="0" applyAlignment="0" applyProtection="0"/>
    <xf numFmtId="0" fontId="77" fillId="61" borderId="0" applyNumberFormat="0" applyBorder="0" applyAlignment="0" applyProtection="0"/>
    <xf numFmtId="0" fontId="69" fillId="28" borderId="0" applyNumberFormat="0" applyBorder="0" applyAlignment="0" applyProtection="0"/>
    <xf numFmtId="0" fontId="93" fillId="61" borderId="0" applyNumberFormat="0" applyBorder="0" applyAlignment="0" applyProtection="0"/>
    <xf numFmtId="0" fontId="76" fillId="0" borderId="0"/>
    <xf numFmtId="0" fontId="94" fillId="61" borderId="0" applyNumberFormat="0" applyBorder="0" applyAlignment="0" applyProtection="0"/>
    <xf numFmtId="0" fontId="77" fillId="61" borderId="0" applyNumberFormat="0" applyBorder="0" applyAlignment="0" applyProtection="0"/>
    <xf numFmtId="0" fontId="76" fillId="0" borderId="0"/>
    <xf numFmtId="0" fontId="77" fillId="61" borderId="0" applyNumberFormat="0" applyBorder="0" applyAlignment="0" applyProtection="0"/>
    <xf numFmtId="0" fontId="77" fillId="61" borderId="0" applyNumberFormat="0" applyBorder="0" applyAlignment="0" applyProtection="0"/>
    <xf numFmtId="0" fontId="93" fillId="67" borderId="0" applyNumberFormat="0" applyBorder="0" applyAlignment="0" applyProtection="0"/>
    <xf numFmtId="0" fontId="93"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6" fillId="0" borderId="0"/>
    <xf numFmtId="0" fontId="69" fillId="32" borderId="0" applyNumberFormat="0" applyBorder="0" applyAlignment="0" applyProtection="0"/>
    <xf numFmtId="0" fontId="69" fillId="32" borderId="0" applyNumberFormat="0" applyBorder="0" applyAlignment="0" applyProtection="0"/>
    <xf numFmtId="0" fontId="94" fillId="60" borderId="0" applyNumberFormat="0" applyBorder="0" applyAlignment="0" applyProtection="0"/>
    <xf numFmtId="0" fontId="76" fillId="0" borderId="0"/>
    <xf numFmtId="0" fontId="93" fillId="60" borderId="0" applyNumberFormat="0" applyBorder="0" applyAlignment="0" applyProtection="0"/>
    <xf numFmtId="0" fontId="76" fillId="0" borderId="0"/>
    <xf numFmtId="0" fontId="93" fillId="60" borderId="0" applyNumberFormat="0" applyBorder="0" applyAlignment="0" applyProtection="0"/>
    <xf numFmtId="0" fontId="69" fillId="32" borderId="0" applyNumberFormat="0" applyBorder="0" applyAlignment="0" applyProtection="0"/>
    <xf numFmtId="0" fontId="76" fillId="0" borderId="0"/>
    <xf numFmtId="0" fontId="77" fillId="60" borderId="0" applyNumberFormat="0" applyBorder="0" applyAlignment="0" applyProtection="0"/>
    <xf numFmtId="0" fontId="76" fillId="0" borderId="0"/>
    <xf numFmtId="0" fontId="77"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77" fillId="60" borderId="0" applyNumberFormat="0" applyBorder="0" applyAlignment="0" applyProtection="0"/>
    <xf numFmtId="0" fontId="76" fillId="0" borderId="0"/>
    <xf numFmtId="0" fontId="76" fillId="0" borderId="0"/>
    <xf numFmtId="0" fontId="77" fillId="60" borderId="0" applyNumberFormat="0" applyBorder="0" applyAlignment="0" applyProtection="0"/>
    <xf numFmtId="0" fontId="77" fillId="60" borderId="0" applyNumberFormat="0" applyBorder="0" applyAlignment="0" applyProtection="0"/>
    <xf numFmtId="0" fontId="69" fillId="32" borderId="0" applyNumberFormat="0" applyBorder="0" applyAlignment="0" applyProtection="0"/>
    <xf numFmtId="0" fontId="76" fillId="0" borderId="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93" fillId="60" borderId="0" applyNumberFormat="0" applyBorder="0" applyAlignment="0" applyProtection="0"/>
    <xf numFmtId="0" fontId="76" fillId="0" borderId="0"/>
    <xf numFmtId="0" fontId="93" fillId="60" borderId="0" applyNumberFormat="0" applyBorder="0" applyAlignment="0" applyProtection="0"/>
    <xf numFmtId="0" fontId="77" fillId="60" borderId="0" applyNumberFormat="0" applyBorder="0" applyAlignment="0" applyProtection="0"/>
    <xf numFmtId="0" fontId="69" fillId="32" borderId="0" applyNumberFormat="0" applyBorder="0" applyAlignment="0" applyProtection="0"/>
    <xf numFmtId="0" fontId="93" fillId="60" borderId="0" applyNumberFormat="0" applyBorder="0" applyAlignment="0" applyProtection="0"/>
    <xf numFmtId="0" fontId="76" fillId="0" borderId="0"/>
    <xf numFmtId="0" fontId="94" fillId="60" borderId="0" applyNumberFormat="0" applyBorder="0" applyAlignment="0" applyProtection="0"/>
    <xf numFmtId="0" fontId="77" fillId="60" borderId="0" applyNumberFormat="0" applyBorder="0" applyAlignment="0" applyProtection="0"/>
    <xf numFmtId="0" fontId="76" fillId="0" borderId="0"/>
    <xf numFmtId="0" fontId="77" fillId="60" borderId="0" applyNumberFormat="0" applyBorder="0" applyAlignment="0" applyProtection="0"/>
    <xf numFmtId="0" fontId="77" fillId="60" borderId="0" applyNumberFormat="0" applyBorder="0" applyAlignment="0" applyProtection="0"/>
    <xf numFmtId="0" fontId="93"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6" fillId="0" borderId="0"/>
    <xf numFmtId="0" fontId="69" fillId="36" borderId="0" applyNumberFormat="0" applyBorder="0" applyAlignment="0" applyProtection="0"/>
    <xf numFmtId="0" fontId="69" fillId="36" borderId="0" applyNumberFormat="0" applyBorder="0" applyAlignment="0" applyProtection="0"/>
    <xf numFmtId="0" fontId="94" fillId="68" borderId="0" applyNumberFormat="0" applyBorder="0" applyAlignment="0" applyProtection="0"/>
    <xf numFmtId="0" fontId="76" fillId="0" borderId="0"/>
    <xf numFmtId="0" fontId="93" fillId="68" borderId="0" applyNumberFormat="0" applyBorder="0" applyAlignment="0" applyProtection="0"/>
    <xf numFmtId="0" fontId="76" fillId="0" borderId="0"/>
    <xf numFmtId="0" fontId="93" fillId="68" borderId="0" applyNumberFormat="0" applyBorder="0" applyAlignment="0" applyProtection="0"/>
    <xf numFmtId="0" fontId="69" fillId="36" borderId="0" applyNumberFormat="0" applyBorder="0" applyAlignment="0" applyProtection="0"/>
    <xf numFmtId="0" fontId="76" fillId="0" borderId="0"/>
    <xf numFmtId="0" fontId="77" fillId="68" borderId="0" applyNumberFormat="0" applyBorder="0" applyAlignment="0" applyProtection="0"/>
    <xf numFmtId="0" fontId="76" fillId="0" borderId="0"/>
    <xf numFmtId="0" fontId="77" fillId="68" borderId="0" applyNumberFormat="0" applyBorder="0" applyAlignment="0" applyProtection="0"/>
    <xf numFmtId="0" fontId="93" fillId="68" borderId="0" applyNumberFormat="0" applyBorder="0" applyAlignment="0" applyProtection="0"/>
    <xf numFmtId="0" fontId="93" fillId="68" borderId="0" applyNumberFormat="0" applyBorder="0" applyAlignment="0" applyProtection="0"/>
    <xf numFmtId="0" fontId="93" fillId="68" borderId="0" applyNumberFormat="0" applyBorder="0" applyAlignment="0" applyProtection="0"/>
    <xf numFmtId="0" fontId="77" fillId="68" borderId="0" applyNumberFormat="0" applyBorder="0" applyAlignment="0" applyProtection="0"/>
    <xf numFmtId="0" fontId="76" fillId="0" borderId="0"/>
    <xf numFmtId="0" fontId="76" fillId="0" borderId="0"/>
    <xf numFmtId="0" fontId="77" fillId="68" borderId="0" applyNumberFormat="0" applyBorder="0" applyAlignment="0" applyProtection="0"/>
    <xf numFmtId="0" fontId="77" fillId="68" borderId="0" applyNumberFormat="0" applyBorder="0" applyAlignment="0" applyProtection="0"/>
    <xf numFmtId="0" fontId="69" fillId="36" borderId="0" applyNumberFormat="0" applyBorder="0" applyAlignment="0" applyProtection="0"/>
    <xf numFmtId="0" fontId="76" fillId="0" borderId="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93" fillId="68" borderId="0" applyNumberFormat="0" applyBorder="0" applyAlignment="0" applyProtection="0"/>
    <xf numFmtId="0" fontId="76" fillId="0" borderId="0"/>
    <xf numFmtId="0" fontId="93" fillId="68" borderId="0" applyNumberFormat="0" applyBorder="0" applyAlignment="0" applyProtection="0"/>
    <xf numFmtId="0" fontId="77" fillId="68" borderId="0" applyNumberFormat="0" applyBorder="0" applyAlignment="0" applyProtection="0"/>
    <xf numFmtId="0" fontId="69" fillId="36" borderId="0" applyNumberFormat="0" applyBorder="0" applyAlignment="0" applyProtection="0"/>
    <xf numFmtId="0" fontId="93" fillId="68" borderId="0" applyNumberFormat="0" applyBorder="0" applyAlignment="0" applyProtection="0"/>
    <xf numFmtId="0" fontId="76" fillId="0" borderId="0"/>
    <xf numFmtId="0" fontId="94" fillId="68" borderId="0" applyNumberFormat="0" applyBorder="0" applyAlignment="0" applyProtection="0"/>
    <xf numFmtId="0" fontId="77" fillId="68" borderId="0" applyNumberFormat="0" applyBorder="0" applyAlignment="0" applyProtection="0"/>
    <xf numFmtId="0" fontId="76" fillId="0" borderId="0"/>
    <xf numFmtId="0" fontId="77" fillId="68" borderId="0" applyNumberFormat="0" applyBorder="0" applyAlignment="0" applyProtection="0"/>
    <xf numFmtId="0" fontId="77" fillId="68" borderId="0" applyNumberFormat="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76" fillId="0" borderId="0"/>
    <xf numFmtId="175" fontId="6" fillId="0" borderId="0" applyFill="0" applyBorder="0" applyProtection="0">
      <alignment horizontal="right"/>
    </xf>
    <xf numFmtId="0" fontId="76" fillId="0" borderId="0"/>
    <xf numFmtId="175" fontId="6" fillId="0" borderId="0" applyFill="0" applyBorder="0" applyProtection="0">
      <alignment horizontal="right"/>
    </xf>
    <xf numFmtId="175" fontId="6" fillId="0" borderId="0" applyFill="0" applyBorder="0" applyProtection="0">
      <alignment horizontal="right"/>
    </xf>
    <xf numFmtId="0" fontId="76" fillId="0" borderId="0"/>
    <xf numFmtId="175"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6" fillId="0" borderId="0"/>
    <xf numFmtId="176" fontId="6" fillId="0" borderId="0" applyFill="0" applyBorder="0" applyProtection="0">
      <alignment horizontal="right"/>
    </xf>
    <xf numFmtId="0" fontId="76" fillId="0" borderId="0"/>
    <xf numFmtId="176" fontId="6" fillId="0" borderId="0" applyFill="0" applyBorder="0" applyProtection="0">
      <alignment horizontal="right"/>
    </xf>
    <xf numFmtId="176" fontId="6" fillId="0" borderId="0" applyFill="0" applyBorder="0" applyProtection="0">
      <alignment horizontal="right"/>
    </xf>
    <xf numFmtId="0" fontId="76" fillId="0" borderId="0"/>
    <xf numFmtId="176" fontId="6" fillId="0" borderId="0" applyFill="0" applyBorder="0" applyProtection="0">
      <alignment horizontal="right"/>
    </xf>
    <xf numFmtId="176" fontId="6" fillId="0" borderId="0" applyFill="0" applyBorder="0" applyProtection="0">
      <alignment horizontal="right"/>
    </xf>
    <xf numFmtId="175"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6" fillId="0" borderId="0"/>
    <xf numFmtId="177" fontId="6" fillId="0" borderId="0" applyFill="0" applyBorder="0" applyProtection="0">
      <alignment horizontal="right"/>
    </xf>
    <xf numFmtId="0" fontId="76" fillId="0" borderId="0"/>
    <xf numFmtId="177" fontId="6" fillId="0" borderId="0" applyFill="0" applyBorder="0" applyProtection="0">
      <alignment horizontal="right"/>
    </xf>
    <xf numFmtId="177" fontId="6" fillId="0" borderId="0" applyFill="0" applyBorder="0" applyProtection="0">
      <alignment horizontal="right"/>
    </xf>
    <xf numFmtId="0" fontId="76" fillId="0" borderId="0"/>
    <xf numFmtId="177" fontId="6" fillId="0" borderId="0" applyFill="0" applyBorder="0" applyProtection="0">
      <alignment horizontal="right"/>
    </xf>
    <xf numFmtId="177" fontId="6" fillId="0" borderId="0" applyFill="0" applyBorder="0" applyProtection="0">
      <alignment horizontal="right"/>
    </xf>
    <xf numFmtId="37" fontId="95" fillId="4" borderId="20" applyBorder="0" applyProtection="0">
      <alignment vertical="center"/>
    </xf>
    <xf numFmtId="0" fontId="96"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76" fillId="0" borderId="0"/>
    <xf numFmtId="0" fontId="62" fillId="11" borderId="0" applyNumberFormat="0" applyBorder="0" applyAlignment="0" applyProtection="0"/>
    <xf numFmtId="0" fontId="62" fillId="11" borderId="0" applyNumberFormat="0" applyBorder="0" applyAlignment="0" applyProtection="0"/>
    <xf numFmtId="0" fontId="98" fillId="47" borderId="0" applyNumberFormat="0" applyBorder="0" applyAlignment="0" applyProtection="0"/>
    <xf numFmtId="0" fontId="76" fillId="0" borderId="0"/>
    <xf numFmtId="0" fontId="96" fillId="47" borderId="0" applyNumberFormat="0" applyBorder="0" applyAlignment="0" applyProtection="0"/>
    <xf numFmtId="0" fontId="76" fillId="0" borderId="0"/>
    <xf numFmtId="0" fontId="96" fillId="47" borderId="0" applyNumberFormat="0" applyBorder="0" applyAlignment="0" applyProtection="0"/>
    <xf numFmtId="0" fontId="62" fillId="11" borderId="0" applyNumberFormat="0" applyBorder="0" applyAlignment="0" applyProtection="0"/>
    <xf numFmtId="0" fontId="96" fillId="47" borderId="0" applyNumberFormat="0" applyBorder="0" applyAlignment="0" applyProtection="0"/>
    <xf numFmtId="0" fontId="96" fillId="51" borderId="0" applyNumberFormat="0" applyBorder="0" applyAlignment="0" applyProtection="0"/>
    <xf numFmtId="0" fontId="76" fillId="0" borderId="0"/>
    <xf numFmtId="0" fontId="97" fillId="47" borderId="0" applyNumberFormat="0" applyBorder="0" applyAlignment="0" applyProtection="0"/>
    <xf numFmtId="0" fontId="76" fillId="0" borderId="0"/>
    <xf numFmtId="0" fontId="97"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7" fillId="47" borderId="0" applyNumberFormat="0" applyBorder="0" applyAlignment="0" applyProtection="0"/>
    <xf numFmtId="0" fontId="76" fillId="0" borderId="0"/>
    <xf numFmtId="0" fontId="96" fillId="51" borderId="0" applyNumberFormat="0" applyBorder="0" applyAlignment="0" applyProtection="0"/>
    <xf numFmtId="0" fontId="76" fillId="0" borderId="0"/>
    <xf numFmtId="0" fontId="97" fillId="47" borderId="0" applyNumberFormat="0" applyBorder="0" applyAlignment="0" applyProtection="0"/>
    <xf numFmtId="0" fontId="97" fillId="47" borderId="0" applyNumberFormat="0" applyBorder="0" applyAlignment="0" applyProtection="0"/>
    <xf numFmtId="0" fontId="62" fillId="11" borderId="0" applyNumberFormat="0" applyBorder="0" applyAlignment="0" applyProtection="0"/>
    <xf numFmtId="0" fontId="76" fillId="0" borderId="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6" fillId="47" borderId="0" applyNumberFormat="0" applyBorder="0" applyAlignment="0" applyProtection="0"/>
    <xf numFmtId="0" fontId="76" fillId="0" borderId="0"/>
    <xf numFmtId="0" fontId="96" fillId="47" borderId="0" applyNumberFormat="0" applyBorder="0" applyAlignment="0" applyProtection="0"/>
    <xf numFmtId="0" fontId="97" fillId="47" borderId="0" applyNumberFormat="0" applyBorder="0" applyAlignment="0" applyProtection="0"/>
    <xf numFmtId="0" fontId="62" fillId="11" borderId="0" applyNumberFormat="0" applyBorder="0" applyAlignment="0" applyProtection="0"/>
    <xf numFmtId="0" fontId="96" fillId="47" borderId="0" applyNumberFormat="0" applyBorder="0" applyAlignment="0" applyProtection="0"/>
    <xf numFmtId="0" fontId="76" fillId="0" borderId="0"/>
    <xf numFmtId="0" fontId="98" fillId="47" borderId="0" applyNumberFormat="0" applyBorder="0" applyAlignment="0" applyProtection="0"/>
    <xf numFmtId="0" fontId="97" fillId="47" borderId="0" applyNumberFormat="0" applyBorder="0" applyAlignment="0" applyProtection="0"/>
    <xf numFmtId="0" fontId="76" fillId="0" borderId="0"/>
    <xf numFmtId="0" fontId="97" fillId="47" borderId="0" applyNumberFormat="0" applyBorder="0" applyAlignment="0" applyProtection="0"/>
    <xf numFmtId="0" fontId="97" fillId="47" borderId="0" applyNumberFormat="0" applyBorder="0" applyAlignment="0" applyProtection="0"/>
    <xf numFmtId="0" fontId="96" fillId="51" borderId="0" applyNumberFormat="0" applyBorder="0" applyAlignment="0" applyProtection="0"/>
    <xf numFmtId="0" fontId="6" fillId="69" borderId="25"/>
    <xf numFmtId="0" fontId="6" fillId="69" borderId="25"/>
    <xf numFmtId="0" fontId="6" fillId="69" borderId="25"/>
    <xf numFmtId="0" fontId="6" fillId="69" borderId="25"/>
    <xf numFmtId="0" fontId="76" fillId="0" borderId="0"/>
    <xf numFmtId="0" fontId="6" fillId="69" borderId="25"/>
    <xf numFmtId="0" fontId="76" fillId="0" borderId="0"/>
    <xf numFmtId="0" fontId="6" fillId="69" borderId="25"/>
    <xf numFmtId="0" fontId="6" fillId="69" borderId="25"/>
    <xf numFmtId="0" fontId="76" fillId="0" borderId="0"/>
    <xf numFmtId="0" fontId="6" fillId="69" borderId="25"/>
    <xf numFmtId="0" fontId="76" fillId="0" borderId="0"/>
    <xf numFmtId="3" fontId="71" fillId="0" borderId="7"/>
    <xf numFmtId="3" fontId="71" fillId="0" borderId="7"/>
    <xf numFmtId="0" fontId="99" fillId="70" borderId="0" applyBorder="0">
      <alignment horizontal="left" vertical="center" indent="1"/>
    </xf>
    <xf numFmtId="0" fontId="76" fillId="0" borderId="0"/>
    <xf numFmtId="0" fontId="65" fillId="14" borderId="12" applyNumberFormat="0" applyAlignment="0" applyProtection="0"/>
    <xf numFmtId="0" fontId="100"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1" fillId="53" borderId="26" applyNumberFormat="0" applyAlignment="0" applyProtection="0"/>
    <xf numFmtId="0" fontId="76" fillId="0" borderId="0"/>
    <xf numFmtId="0" fontId="65" fillId="14" borderId="12"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6" fillId="0" borderId="0"/>
    <xf numFmtId="0" fontId="102" fillId="53" borderId="26" applyNumberFormat="0" applyAlignment="0" applyProtection="0"/>
    <xf numFmtId="0" fontId="102" fillId="53" borderId="26" applyNumberFormat="0" applyAlignment="0" applyProtection="0"/>
    <xf numFmtId="0" fontId="65" fillId="14" borderId="12" applyNumberFormat="0" applyAlignment="0" applyProtection="0"/>
    <xf numFmtId="0" fontId="76"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6" fillId="0" borderId="0"/>
    <xf numFmtId="0" fontId="100" fillId="53" borderId="26"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65" fillId="14" borderId="12" applyNumberFormat="0" applyAlignment="0" applyProtection="0"/>
    <xf numFmtId="0" fontId="76" fillId="0" borderId="0"/>
    <xf numFmtId="0" fontId="101" fillId="53" borderId="26" applyNumberFormat="0" applyAlignment="0" applyProtection="0"/>
    <xf numFmtId="0" fontId="100" fillId="46" borderId="26" applyNumberFormat="0" applyAlignment="0" applyProtection="0"/>
    <xf numFmtId="0" fontId="100" fillId="46" borderId="26" applyNumberFormat="0" applyAlignment="0" applyProtection="0"/>
    <xf numFmtId="0" fontId="76" fillId="0" borderId="0"/>
    <xf numFmtId="0" fontId="101" fillId="53" borderId="26" applyNumberFormat="0" applyAlignment="0" applyProtection="0"/>
    <xf numFmtId="0" fontId="100" fillId="46" borderId="26" applyNumberFormat="0" applyAlignment="0" applyProtection="0"/>
    <xf numFmtId="0" fontId="100" fillId="53" borderId="26" applyNumberFormat="0" applyAlignment="0" applyProtection="0"/>
    <xf numFmtId="0" fontId="100"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1" fillId="53" borderId="26" applyNumberFormat="0" applyAlignment="0" applyProtection="0"/>
    <xf numFmtId="0" fontId="76" fillId="0" borderId="0"/>
    <xf numFmtId="0" fontId="76" fillId="0" borderId="0"/>
    <xf numFmtId="0" fontId="101"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6" fillId="0" borderId="0"/>
    <xf numFmtId="0" fontId="101"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0" fillId="46"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46" borderId="26" applyNumberFormat="0" applyAlignment="0" applyProtection="0"/>
    <xf numFmtId="0" fontId="100" fillId="46" borderId="26" applyNumberFormat="0" applyAlignment="0" applyProtection="0"/>
    <xf numFmtId="0" fontId="76" fillId="0" borderId="0"/>
    <xf numFmtId="0" fontId="101" fillId="53" borderId="26" applyNumberFormat="0" applyAlignment="0" applyProtection="0"/>
    <xf numFmtId="0" fontId="65" fillId="14" borderId="12" applyNumberFormat="0" applyAlignment="0" applyProtection="0"/>
    <xf numFmtId="0" fontId="76" fillId="0" borderId="0"/>
    <xf numFmtId="0" fontId="101" fillId="53" borderId="26" applyNumberFormat="0" applyAlignment="0" applyProtection="0"/>
    <xf numFmtId="0" fontId="100" fillId="53" borderId="26" applyNumberFormat="0" applyAlignment="0" applyProtection="0"/>
    <xf numFmtId="0" fontId="76" fillId="0" borderId="0"/>
    <xf numFmtId="0" fontId="101" fillId="53" borderId="26" applyNumberFormat="0" applyAlignment="0" applyProtection="0"/>
    <xf numFmtId="0" fontId="100" fillId="53" borderId="26" applyNumberFormat="0" applyAlignment="0" applyProtection="0"/>
    <xf numFmtId="0" fontId="101" fillId="53" borderId="26" applyNumberFormat="0" applyAlignment="0" applyProtection="0"/>
    <xf numFmtId="0" fontId="65" fillId="14" borderId="12"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6" fillId="0" borderId="0"/>
    <xf numFmtId="0" fontId="102" fillId="53" borderId="26" applyNumberFormat="0" applyAlignment="0" applyProtection="0"/>
    <xf numFmtId="0" fontId="102" fillId="53" borderId="26" applyNumberFormat="0" applyAlignment="0" applyProtection="0"/>
    <xf numFmtId="0" fontId="101" fillId="53" borderId="26" applyNumberFormat="0" applyAlignment="0" applyProtection="0"/>
    <xf numFmtId="0" fontId="76" fillId="0" borderId="0"/>
    <xf numFmtId="0" fontId="102" fillId="53" borderId="26" applyNumberFormat="0" applyAlignment="0" applyProtection="0"/>
    <xf numFmtId="0" fontId="102" fillId="53" borderId="26"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0" fillId="53" borderId="26" applyNumberFormat="0" applyAlignment="0" applyProtection="0"/>
    <xf numFmtId="0" fontId="101" fillId="53" borderId="26" applyNumberFormat="0" applyAlignment="0" applyProtection="0"/>
    <xf numFmtId="0" fontId="76" fillId="0" borderId="0"/>
    <xf numFmtId="0" fontId="100" fillId="53" borderId="26" applyNumberFormat="0" applyAlignment="0" applyProtection="0"/>
    <xf numFmtId="0" fontId="101"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6" fillId="0" borderId="0"/>
    <xf numFmtId="0" fontId="101" fillId="53" borderId="26" applyNumberFormat="0" applyAlignment="0" applyProtection="0"/>
    <xf numFmtId="0" fontId="101" fillId="53" borderId="26" applyNumberFormat="0" applyAlignment="0" applyProtection="0"/>
    <xf numFmtId="0" fontId="76" fillId="0" borderId="0"/>
    <xf numFmtId="0" fontId="100" fillId="46" borderId="26" applyNumberFormat="0" applyAlignment="0" applyProtection="0"/>
    <xf numFmtId="0" fontId="100" fillId="46" borderId="26" applyNumberFormat="0" applyAlignment="0" applyProtection="0"/>
    <xf numFmtId="0" fontId="100" fillId="46" borderId="26" applyNumberFormat="0" applyAlignment="0" applyProtection="0"/>
    <xf numFmtId="0" fontId="76" fillId="0" borderId="0"/>
    <xf numFmtId="0" fontId="6" fillId="0" borderId="7"/>
    <xf numFmtId="0" fontId="6" fillId="0" borderId="7"/>
    <xf numFmtId="0" fontId="6" fillId="0" borderId="7"/>
    <xf numFmtId="0" fontId="6" fillId="0" borderId="7"/>
    <xf numFmtId="0" fontId="6" fillId="0" borderId="7"/>
    <xf numFmtId="0" fontId="6" fillId="0" borderId="7"/>
    <xf numFmtId="0" fontId="76" fillId="0" borderId="0"/>
    <xf numFmtId="0" fontId="6" fillId="0" borderId="7"/>
    <xf numFmtId="0" fontId="6" fillId="0" borderId="7"/>
    <xf numFmtId="0" fontId="6" fillId="0" borderId="7"/>
    <xf numFmtId="0" fontId="76" fillId="0" borderId="0"/>
    <xf numFmtId="0" fontId="6" fillId="0" borderId="7"/>
    <xf numFmtId="0" fontId="6" fillId="0" borderId="7"/>
    <xf numFmtId="0" fontId="6" fillId="0" borderId="7"/>
    <xf numFmtId="0" fontId="6" fillId="0" borderId="7"/>
    <xf numFmtId="0" fontId="76" fillId="0" borderId="0"/>
    <xf numFmtId="0" fontId="6" fillId="0" borderId="7"/>
    <xf numFmtId="0" fontId="6" fillId="0" borderId="7"/>
    <xf numFmtId="0" fontId="6" fillId="0" borderId="7"/>
    <xf numFmtId="0" fontId="76" fillId="0" borderId="0"/>
    <xf numFmtId="0" fontId="9" fillId="42" borderId="0">
      <protection locked="0"/>
    </xf>
    <xf numFmtId="0" fontId="67" fillId="15" borderId="15" applyNumberFormat="0" applyAlignment="0" applyProtection="0"/>
    <xf numFmtId="0" fontId="103" fillId="62" borderId="27" applyNumberFormat="0" applyAlignment="0" applyProtection="0"/>
    <xf numFmtId="0" fontId="78" fillId="62" borderId="27" applyNumberFormat="0" applyAlignment="0" applyProtection="0"/>
    <xf numFmtId="0" fontId="78" fillId="62" borderId="27" applyNumberFormat="0" applyAlignment="0" applyProtection="0"/>
    <xf numFmtId="0" fontId="78" fillId="62" borderId="27" applyNumberFormat="0" applyAlignment="0" applyProtection="0"/>
    <xf numFmtId="0" fontId="76" fillId="0" borderId="0"/>
    <xf numFmtId="0" fontId="67" fillId="15" borderId="15" applyNumberFormat="0" applyAlignment="0" applyProtection="0"/>
    <xf numFmtId="0" fontId="67" fillId="15" borderId="15" applyNumberFormat="0" applyAlignment="0" applyProtection="0"/>
    <xf numFmtId="0" fontId="104" fillId="62" borderId="27" applyNumberFormat="0" applyAlignment="0" applyProtection="0"/>
    <xf numFmtId="0" fontId="76" fillId="0" borderId="0"/>
    <xf numFmtId="0" fontId="103" fillId="62" borderId="27" applyNumberFormat="0" applyAlignment="0" applyProtection="0"/>
    <xf numFmtId="0" fontId="76" fillId="0" borderId="0"/>
    <xf numFmtId="0" fontId="103" fillId="62" borderId="27" applyNumberFormat="0" applyAlignment="0" applyProtection="0"/>
    <xf numFmtId="0" fontId="67" fillId="15" borderId="15" applyNumberFormat="0" applyAlignment="0" applyProtection="0"/>
    <xf numFmtId="0" fontId="76" fillId="0" borderId="0"/>
    <xf numFmtId="0" fontId="78" fillId="62" borderId="27" applyNumberFormat="0" applyAlignment="0" applyProtection="0"/>
    <xf numFmtId="0" fontId="76" fillId="0" borderId="0"/>
    <xf numFmtId="0" fontId="78" fillId="62" borderId="27" applyNumberFormat="0" applyAlignment="0" applyProtection="0"/>
    <xf numFmtId="0" fontId="103" fillId="62" borderId="27" applyNumberFormat="0" applyAlignment="0" applyProtection="0"/>
    <xf numFmtId="0" fontId="103" fillId="62" borderId="27" applyNumberFormat="0" applyAlignment="0" applyProtection="0"/>
    <xf numFmtId="0" fontId="103" fillId="62" borderId="27" applyNumberFormat="0" applyAlignment="0" applyProtection="0"/>
    <xf numFmtId="0" fontId="78" fillId="62" borderId="27" applyNumberFormat="0" applyAlignment="0" applyProtection="0"/>
    <xf numFmtId="0" fontId="76" fillId="0" borderId="0"/>
    <xf numFmtId="0" fontId="76" fillId="0" borderId="0"/>
    <xf numFmtId="0" fontId="78" fillId="62" borderId="27" applyNumberFormat="0" applyAlignment="0" applyProtection="0"/>
    <xf numFmtId="0" fontId="78" fillId="62" borderId="27" applyNumberFormat="0" applyAlignment="0" applyProtection="0"/>
    <xf numFmtId="0" fontId="67" fillId="15" borderId="15" applyNumberFormat="0" applyAlignment="0" applyProtection="0"/>
    <xf numFmtId="0" fontId="76" fillId="0" borderId="0"/>
    <xf numFmtId="0" fontId="78" fillId="62" borderId="27" applyNumberFormat="0" applyAlignment="0" applyProtection="0"/>
    <xf numFmtId="0" fontId="78" fillId="62" borderId="27" applyNumberFormat="0" applyAlignment="0" applyProtection="0"/>
    <xf numFmtId="0" fontId="78" fillId="62" borderId="27" applyNumberFormat="0" applyAlignment="0" applyProtection="0"/>
    <xf numFmtId="0" fontId="103" fillId="62" borderId="27" applyNumberFormat="0" applyAlignment="0" applyProtection="0"/>
    <xf numFmtId="0" fontId="76" fillId="0" borderId="0"/>
    <xf numFmtId="0" fontId="103" fillId="62" borderId="27" applyNumberFormat="0" applyAlignment="0" applyProtection="0"/>
    <xf numFmtId="0" fontId="78" fillId="62" borderId="27" applyNumberFormat="0" applyAlignment="0" applyProtection="0"/>
    <xf numFmtId="0" fontId="67" fillId="15" borderId="15" applyNumberFormat="0" applyAlignment="0" applyProtection="0"/>
    <xf numFmtId="0" fontId="103" fillId="62" borderId="27" applyNumberFormat="0" applyAlignment="0" applyProtection="0"/>
    <xf numFmtId="0" fontId="76" fillId="0" borderId="0"/>
    <xf numFmtId="0" fontId="104" fillId="62" borderId="27" applyNumberFormat="0" applyAlignment="0" applyProtection="0"/>
    <xf numFmtId="0" fontId="78" fillId="62" borderId="27" applyNumberFormat="0" applyAlignment="0" applyProtection="0"/>
    <xf numFmtId="0" fontId="76" fillId="0" borderId="0"/>
    <xf numFmtId="0" fontId="78" fillId="62" borderId="27" applyNumberFormat="0" applyAlignment="0" applyProtection="0"/>
    <xf numFmtId="0" fontId="78" fillId="62" borderId="27" applyNumberFormat="0" applyAlignment="0" applyProtection="0"/>
    <xf numFmtId="0" fontId="67" fillId="15" borderId="15" applyNumberFormat="0" applyAlignment="0" applyProtection="0"/>
    <xf numFmtId="0" fontId="67" fillId="15" borderId="15" applyNumberFormat="0" applyAlignment="0" applyProtection="0"/>
    <xf numFmtId="0" fontId="105" fillId="40" borderId="0">
      <alignment horizontal="center"/>
    </xf>
    <xf numFmtId="0" fontId="106"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6" fillId="0" borderId="0"/>
    <xf numFmtId="0" fontId="76"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6" fillId="0" borderId="0"/>
    <xf numFmtId="0" fontId="76"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6" fillId="0" borderId="0"/>
    <xf numFmtId="0" fontId="76"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6" fillId="0" borderId="0"/>
    <xf numFmtId="0" fontId="9" fillId="71" borderId="0">
      <alignment horizontal="center" wrapText="1"/>
    </xf>
    <xf numFmtId="0" fontId="9" fillId="71" borderId="0">
      <alignment horizontal="center" wrapText="1"/>
    </xf>
    <xf numFmtId="0" fontId="76" fillId="0" borderId="0"/>
    <xf numFmtId="0" fontId="9" fillId="71" borderId="0">
      <alignment horizontal="center" wrapText="1"/>
    </xf>
    <xf numFmtId="0" fontId="9" fillId="71" borderId="0">
      <alignment horizontal="center" wrapText="1"/>
    </xf>
    <xf numFmtId="0" fontId="9" fillId="71" borderId="0">
      <alignment horizontal="center" wrapText="1"/>
    </xf>
    <xf numFmtId="0" fontId="76" fillId="0" borderId="0"/>
    <xf numFmtId="0" fontId="9" fillId="71" borderId="0">
      <alignment horizontal="center" wrapText="1"/>
    </xf>
    <xf numFmtId="0" fontId="9" fillId="71" borderId="0">
      <alignment horizontal="center" wrapText="1"/>
    </xf>
    <xf numFmtId="0" fontId="76" fillId="0" borderId="0"/>
    <xf numFmtId="0" fontId="107" fillId="40" borderId="0">
      <alignment horizontal="center"/>
    </xf>
    <xf numFmtId="0" fontId="9" fillId="43" borderId="22">
      <alignment horizontal="center" vertical="center"/>
      <protection locked="0"/>
    </xf>
    <xf numFmtId="0" fontId="76"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6" fillId="0" borderId="0"/>
    <xf numFmtId="165" fontId="9" fillId="0" borderId="0" applyFont="0" applyFill="0" applyBorder="0" applyAlignment="0" applyProtection="0"/>
    <xf numFmtId="165" fontId="1"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0" fontId="76" fillId="0" borderId="0"/>
    <xf numFmtId="165" fontId="53" fillId="0" borderId="0" applyFont="0" applyFill="0" applyBorder="0" applyAlignment="0" applyProtection="0"/>
    <xf numFmtId="165" fontId="6"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6"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1"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6" fillId="0" borderId="0" applyFont="0" applyFill="0" applyBorder="0" applyAlignment="0" applyProtection="0"/>
    <xf numFmtId="0" fontId="76" fillId="0" borderId="0"/>
    <xf numFmtId="165" fontId="1" fillId="0" borderId="0" applyFont="0" applyFill="0" applyBorder="0" applyAlignment="0" applyProtection="0"/>
    <xf numFmtId="165" fontId="108"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9" fillId="0" borderId="0" applyFont="0" applyFill="0" applyBorder="0" applyAlignment="0" applyProtection="0"/>
    <xf numFmtId="165" fontId="9"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6" fillId="0" borderId="0"/>
    <xf numFmtId="165" fontId="1"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6" fillId="0" borderId="0"/>
    <xf numFmtId="165" fontId="7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6" fillId="0" borderId="0"/>
    <xf numFmtId="165" fontId="1" fillId="0" borderId="0" applyFont="0" applyFill="0" applyBorder="0" applyAlignment="0" applyProtection="0"/>
    <xf numFmtId="165" fontId="76" fillId="0" borderId="0" applyFont="0" applyFill="0" applyBorder="0" applyAlignment="0" applyProtection="0"/>
    <xf numFmtId="0" fontId="76" fillId="0" borderId="0"/>
    <xf numFmtId="165" fontId="1" fillId="0" borderId="0" applyFont="0" applyFill="0" applyBorder="0" applyAlignment="0" applyProtection="0"/>
    <xf numFmtId="0" fontId="7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6" fillId="0" borderId="0"/>
    <xf numFmtId="165" fontId="6" fillId="0" borderId="0" applyFont="0" applyFill="0" applyBorder="0" applyAlignment="0" applyProtection="0"/>
    <xf numFmtId="0" fontId="76"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6"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6"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6" fillId="0" borderId="0"/>
    <xf numFmtId="0" fontId="7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9" fillId="0" borderId="0" applyFont="0" applyFill="0" applyBorder="0" applyAlignment="0" applyProtection="0"/>
    <xf numFmtId="165" fontId="9" fillId="0" borderId="0" applyFont="0" applyFill="0" applyBorder="0" applyAlignment="0" applyProtection="0"/>
    <xf numFmtId="0" fontId="76"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6"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3" fontId="6" fillId="0" borderId="0">
      <alignment horizontal="right"/>
    </xf>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0" fontId="83" fillId="4" borderId="0">
      <protection locked="0"/>
    </xf>
    <xf numFmtId="3" fontId="6" fillId="0" borderId="0">
      <alignment horizontal="right"/>
    </xf>
    <xf numFmtId="0" fontId="76" fillId="0" borderId="0"/>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0" fontId="83" fillId="4" borderId="0">
      <protection locked="0"/>
    </xf>
    <xf numFmtId="0" fontId="76" fillId="0" borderId="0"/>
    <xf numFmtId="3" fontId="6" fillId="0" borderId="0">
      <alignment horizontal="right"/>
    </xf>
    <xf numFmtId="0" fontId="83" fillId="4" borderId="0">
      <protection locked="0"/>
    </xf>
    <xf numFmtId="0" fontId="76" fillId="0" borderId="0"/>
    <xf numFmtId="3" fontId="6" fillId="0" borderId="0">
      <alignment horizontal="right"/>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0" fontId="83" fillId="4" borderId="0">
      <protection locked="0"/>
    </xf>
    <xf numFmtId="0" fontId="83" fillId="4" borderId="0">
      <protection locked="0"/>
    </xf>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0" fontId="83" fillId="4" borderId="0">
      <protection locked="0"/>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83" fillId="4" borderId="0">
      <protection locked="0"/>
    </xf>
    <xf numFmtId="0" fontId="83" fillId="4" borderId="0">
      <protection locked="0"/>
    </xf>
    <xf numFmtId="0" fontId="83" fillId="4" borderId="0">
      <protection locked="0"/>
    </xf>
    <xf numFmtId="0" fontId="83" fillId="4" borderId="0">
      <protection locked="0"/>
    </xf>
    <xf numFmtId="0" fontId="83" fillId="4" borderId="0">
      <protection locked="0"/>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3" fontId="6" fillId="0" borderId="0">
      <alignment horizontal="right"/>
    </xf>
    <xf numFmtId="0" fontId="76" fillId="0" borderId="0"/>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3" fontId="6" fillId="0" borderId="0">
      <alignment horizontal="right"/>
    </xf>
    <xf numFmtId="0" fontId="76" fillId="0" borderId="0"/>
    <xf numFmtId="3" fontId="6" fillId="0" borderId="0">
      <alignment horizontal="right"/>
    </xf>
    <xf numFmtId="0" fontId="109"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6" fillId="0" borderId="0"/>
    <xf numFmtId="0" fontId="76"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6" fillId="0" borderId="0"/>
    <xf numFmtId="0" fontId="76"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6" fillId="0" borderId="0"/>
    <xf numFmtId="0" fontId="76" fillId="0" borderId="0"/>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0" fontId="76" fillId="0" borderId="0"/>
    <xf numFmtId="0" fontId="76" fillId="0" borderId="0"/>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0" fontId="76" fillId="0" borderId="0"/>
    <xf numFmtId="0" fontId="76"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6" fillId="0" borderId="0"/>
    <xf numFmtId="0" fontId="76"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6" fillId="0" borderId="0"/>
    <xf numFmtId="0" fontId="76"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6" fillId="0" borderId="0"/>
    <xf numFmtId="0" fontId="76" fillId="0" borderId="0"/>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0" fontId="76" fillId="0" borderId="0"/>
    <xf numFmtId="0" fontId="76" fillId="0" borderId="0"/>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0" fontId="76" fillId="0" borderId="0"/>
    <xf numFmtId="0" fontId="76"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6" fillId="0" borderId="0"/>
    <xf numFmtId="0" fontId="76"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6" fillId="0" borderId="0"/>
    <xf numFmtId="0" fontId="76"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6" fillId="0" borderId="0"/>
    <xf numFmtId="0" fontId="76" fillId="0" borderId="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0" fontId="76" fillId="0" borderId="0"/>
    <xf numFmtId="180" fontId="6" fillId="0" borderId="0" applyFill="0" applyBorder="0" applyAlignment="0" applyProtection="0"/>
    <xf numFmtId="0" fontId="76" fillId="0" borderId="0"/>
    <xf numFmtId="180" fontId="6" fillId="0" borderId="0" applyFill="0" applyBorder="0" applyAlignment="0" applyProtection="0"/>
    <xf numFmtId="180" fontId="6" fillId="0" borderId="0" applyFill="0" applyBorder="0" applyAlignment="0" applyProtection="0"/>
    <xf numFmtId="0" fontId="76" fillId="0" borderId="0"/>
    <xf numFmtId="180" fontId="6" fillId="0" borderId="0" applyFill="0" applyBorder="0" applyAlignment="0" applyProtection="0"/>
    <xf numFmtId="180" fontId="6" fillId="0" borderId="0" applyFill="0" applyBorder="0" applyAlignment="0" applyProtection="0"/>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0" fontId="76" fillId="0" borderId="0"/>
    <xf numFmtId="181" fontId="6" fillId="0" borderId="0" applyFill="0" applyBorder="0" applyProtection="0">
      <alignment horizontal="right"/>
    </xf>
    <xf numFmtId="0" fontId="76" fillId="0" borderId="0"/>
    <xf numFmtId="181" fontId="6" fillId="0" borderId="0" applyFill="0" applyBorder="0" applyProtection="0">
      <alignment horizontal="right"/>
    </xf>
    <xf numFmtId="181" fontId="6" fillId="0" borderId="0" applyFill="0" applyBorder="0" applyProtection="0">
      <alignment horizontal="right"/>
    </xf>
    <xf numFmtId="0" fontId="76" fillId="0" borderId="0"/>
    <xf numFmtId="181" fontId="6" fillId="0" borderId="0" applyFill="0" applyBorder="0" applyProtection="0">
      <alignment horizontal="right"/>
    </xf>
    <xf numFmtId="181" fontId="6" fillId="0" borderId="0" applyFill="0" applyBorder="0" applyProtection="0">
      <alignment horizontal="right"/>
    </xf>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76" fillId="0" borderId="0"/>
    <xf numFmtId="0" fontId="68" fillId="0" borderId="0" applyNumberFormat="0" applyFill="0" applyBorder="0" applyAlignment="0" applyProtection="0"/>
    <xf numFmtId="0" fontId="68" fillId="0" borderId="0" applyNumberFormat="0" applyFill="0" applyBorder="0" applyAlignment="0" applyProtection="0"/>
    <xf numFmtId="0" fontId="112" fillId="0" borderId="0" applyNumberFormat="0" applyFill="0" applyBorder="0" applyAlignment="0" applyProtection="0"/>
    <xf numFmtId="0" fontId="76" fillId="0" borderId="0"/>
    <xf numFmtId="0" fontId="110" fillId="0" borderId="0" applyNumberFormat="0" applyFill="0" applyBorder="0" applyAlignment="0" applyProtection="0"/>
    <xf numFmtId="0" fontId="76" fillId="0" borderId="0"/>
    <xf numFmtId="0" fontId="110" fillId="0" borderId="0" applyNumberFormat="0" applyFill="0" applyBorder="0" applyAlignment="0" applyProtection="0"/>
    <xf numFmtId="0" fontId="68" fillId="0" borderId="0" applyNumberFormat="0" applyFill="0" applyBorder="0" applyAlignment="0" applyProtection="0"/>
    <xf numFmtId="0" fontId="76" fillId="0" borderId="0"/>
    <xf numFmtId="0" fontId="111" fillId="0" borderId="0" applyNumberFormat="0" applyFill="0" applyBorder="0" applyAlignment="0" applyProtection="0"/>
    <xf numFmtId="0" fontId="76" fillId="0" borderId="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76" fillId="0" borderId="0"/>
    <xf numFmtId="0" fontId="76" fillId="0" borderId="0"/>
    <xf numFmtId="0" fontId="111" fillId="0" borderId="0" applyNumberFormat="0" applyFill="0" applyBorder="0" applyAlignment="0" applyProtection="0"/>
    <xf numFmtId="0" fontId="111" fillId="0" borderId="0" applyNumberFormat="0" applyFill="0" applyBorder="0" applyAlignment="0" applyProtection="0"/>
    <xf numFmtId="0" fontId="68" fillId="0" borderId="0" applyNumberFormat="0" applyFill="0" applyBorder="0" applyAlignment="0" applyProtection="0"/>
    <xf numFmtId="0" fontId="76"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76" fillId="0" borderId="0"/>
    <xf numFmtId="0" fontId="110" fillId="0" borderId="0" applyNumberFormat="0" applyFill="0" applyBorder="0" applyAlignment="0" applyProtection="0"/>
    <xf numFmtId="0" fontId="111" fillId="0" borderId="0" applyNumberFormat="0" applyFill="0" applyBorder="0" applyAlignment="0" applyProtection="0"/>
    <xf numFmtId="0" fontId="68" fillId="0" borderId="0" applyNumberFormat="0" applyFill="0" applyBorder="0" applyAlignment="0" applyProtection="0"/>
    <xf numFmtId="0" fontId="110" fillId="0" borderId="0" applyNumberFormat="0" applyFill="0" applyBorder="0" applyAlignment="0" applyProtection="0"/>
    <xf numFmtId="0" fontId="76" fillId="0" borderId="0"/>
    <xf numFmtId="0" fontId="112" fillId="0" borderId="0" applyNumberFormat="0" applyFill="0" applyBorder="0" applyAlignment="0" applyProtection="0"/>
    <xf numFmtId="0" fontId="111" fillId="0" borderId="0" applyNumberFormat="0" applyFill="0" applyBorder="0" applyAlignment="0" applyProtection="0"/>
    <xf numFmtId="0" fontId="76" fillId="0" borderId="0"/>
    <xf numFmtId="0" fontId="111" fillId="0" borderId="0" applyNumberFormat="0" applyFill="0" applyBorder="0" applyAlignment="0" applyProtection="0"/>
    <xf numFmtId="0" fontId="111" fillId="0" borderId="0" applyNumberFormat="0" applyFill="0" applyBorder="0" applyAlignment="0" applyProtection="0"/>
    <xf numFmtId="0" fontId="9" fillId="72" borderId="0">
      <protection locked="0"/>
    </xf>
    <xf numFmtId="0" fontId="11" fillId="43" borderId="0">
      <alignment vertical="center"/>
      <protection locked="0"/>
    </xf>
    <xf numFmtId="0" fontId="76" fillId="0" borderId="0"/>
    <xf numFmtId="0" fontId="113" fillId="0" borderId="0" applyNumberFormat="0" applyFill="0" applyBorder="0" applyAlignment="0" applyProtection="0"/>
    <xf numFmtId="0" fontId="11" fillId="0" borderId="0">
      <protection locked="0"/>
    </xf>
    <xf numFmtId="0" fontId="29" fillId="40" borderId="7">
      <alignment horizontal="left"/>
    </xf>
    <xf numFmtId="0" fontId="29" fillId="40" borderId="7">
      <alignment horizontal="left"/>
    </xf>
    <xf numFmtId="0" fontId="114" fillId="40" borderId="0">
      <alignment horizontal="left"/>
    </xf>
    <xf numFmtId="0" fontId="80"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6" fillId="0" borderId="0"/>
    <xf numFmtId="0" fontId="61" fillId="10" borderId="0" applyNumberFormat="0" applyBorder="0" applyAlignment="0" applyProtection="0"/>
    <xf numFmtId="0" fontId="61" fillId="10" borderId="0" applyNumberFormat="0" applyBorder="0" applyAlignment="0" applyProtection="0"/>
    <xf numFmtId="0" fontId="115" fillId="49" borderId="0" applyNumberFormat="0" applyBorder="0" applyAlignment="0" applyProtection="0"/>
    <xf numFmtId="0" fontId="76" fillId="0" borderId="0"/>
    <xf numFmtId="0" fontId="80" fillId="49" borderId="0" applyNumberFormat="0" applyBorder="0" applyAlignment="0" applyProtection="0"/>
    <xf numFmtId="0" fontId="76" fillId="0" borderId="0"/>
    <xf numFmtId="0" fontId="80" fillId="49" borderId="0" applyNumberFormat="0" applyBorder="0" applyAlignment="0" applyProtection="0"/>
    <xf numFmtId="0" fontId="61" fillId="10" borderId="0" applyNumberFormat="0" applyBorder="0" applyAlignment="0" applyProtection="0"/>
    <xf numFmtId="0" fontId="76" fillId="0" borderId="0"/>
    <xf numFmtId="0" fontId="75" fillId="49" borderId="0" applyNumberFormat="0" applyBorder="0" applyAlignment="0" applyProtection="0"/>
    <xf numFmtId="0" fontId="76" fillId="0" borderId="0"/>
    <xf numFmtId="0" fontId="75"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5" fillId="49" borderId="0" applyNumberFormat="0" applyBorder="0" applyAlignment="0" applyProtection="0"/>
    <xf numFmtId="0" fontId="76" fillId="0" borderId="0"/>
    <xf numFmtId="0" fontId="76" fillId="0" borderId="0"/>
    <xf numFmtId="0" fontId="75" fillId="49" borderId="0" applyNumberFormat="0" applyBorder="0" applyAlignment="0" applyProtection="0"/>
    <xf numFmtId="0" fontId="75" fillId="49" borderId="0" applyNumberFormat="0" applyBorder="0" applyAlignment="0" applyProtection="0"/>
    <xf numFmtId="0" fontId="61" fillId="10" borderId="0" applyNumberFormat="0" applyBorder="0" applyAlignment="0" applyProtection="0"/>
    <xf numFmtId="0" fontId="76" fillId="0" borderId="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80" fillId="49" borderId="0" applyNumberFormat="0" applyBorder="0" applyAlignment="0" applyProtection="0"/>
    <xf numFmtId="0" fontId="76" fillId="0" borderId="0"/>
    <xf numFmtId="0" fontId="80" fillId="49" borderId="0" applyNumberFormat="0" applyBorder="0" applyAlignment="0" applyProtection="0"/>
    <xf numFmtId="0" fontId="75" fillId="49" borderId="0" applyNumberFormat="0" applyBorder="0" applyAlignment="0" applyProtection="0"/>
    <xf numFmtId="0" fontId="61" fillId="10" borderId="0" applyNumberFormat="0" applyBorder="0" applyAlignment="0" applyProtection="0"/>
    <xf numFmtId="0" fontId="80" fillId="49" borderId="0" applyNumberFormat="0" applyBorder="0" applyAlignment="0" applyProtection="0"/>
    <xf numFmtId="0" fontId="76" fillId="0" borderId="0"/>
    <xf numFmtId="0" fontId="115" fillId="49" borderId="0" applyNumberFormat="0" applyBorder="0" applyAlignment="0" applyProtection="0"/>
    <xf numFmtId="0" fontId="75" fillId="49" borderId="0" applyNumberFormat="0" applyBorder="0" applyAlignment="0" applyProtection="0"/>
    <xf numFmtId="0" fontId="76" fillId="0" borderId="0"/>
    <xf numFmtId="0" fontId="75" fillId="49" borderId="0" applyNumberFormat="0" applyBorder="0" applyAlignment="0" applyProtection="0"/>
    <xf numFmtId="0" fontId="75" fillId="49" borderId="0" applyNumberFormat="0" applyBorder="0" applyAlignment="0" applyProtection="0"/>
    <xf numFmtId="0" fontId="116" fillId="73" borderId="0">
      <alignment horizontal="right" vertical="top" textRotation="90" wrapText="1"/>
    </xf>
    <xf numFmtId="37" fontId="117" fillId="74" borderId="17" applyBorder="0">
      <alignment horizontal="left" vertical="center" indent="1"/>
    </xf>
    <xf numFmtId="37" fontId="118" fillId="40" borderId="5" applyFill="0">
      <alignment vertical="center"/>
    </xf>
    <xf numFmtId="37" fontId="117" fillId="74" borderId="17" applyBorder="0">
      <alignment horizontal="left" vertical="center" indent="1"/>
    </xf>
    <xf numFmtId="0" fontId="118" fillId="75" borderId="6" applyNumberFormat="0">
      <alignment horizontal="left" vertical="top" indent="1"/>
    </xf>
    <xf numFmtId="0" fontId="118" fillId="4" borderId="0" applyBorder="0">
      <alignment horizontal="left" vertical="center" indent="1"/>
    </xf>
    <xf numFmtId="0" fontId="118" fillId="0" borderId="6" applyNumberFormat="0" applyFill="0">
      <alignment horizontal="centerContinuous" vertical="top"/>
    </xf>
    <xf numFmtId="0" fontId="119" fillId="4" borderId="30" applyNumberFormat="0" applyBorder="0">
      <alignment horizontal="left" vertical="center" indent="1"/>
    </xf>
    <xf numFmtId="0" fontId="120" fillId="0" borderId="0" applyNumberFormat="0" applyFill="0" applyBorder="0" applyProtection="0">
      <alignment horizontal="center"/>
    </xf>
    <xf numFmtId="0" fontId="88" fillId="44" borderId="0"/>
    <xf numFmtId="0" fontId="121" fillId="0" borderId="31" applyNumberFormat="0" applyFill="0" applyAlignment="0" applyProtection="0"/>
    <xf numFmtId="0" fontId="121" fillId="0" borderId="31" applyNumberFormat="0" applyFill="0" applyAlignment="0" applyProtection="0"/>
    <xf numFmtId="0" fontId="58" fillId="0" borderId="9" applyNumberFormat="0" applyFill="0" applyAlignment="0" applyProtection="0"/>
    <xf numFmtId="0" fontId="76" fillId="0" borderId="0"/>
    <xf numFmtId="0" fontId="88" fillId="44" borderId="0"/>
    <xf numFmtId="0" fontId="58" fillId="0" borderId="9" applyNumberFormat="0" applyFill="0" applyAlignment="0" applyProtection="0"/>
    <xf numFmtId="0" fontId="122" fillId="0" borderId="32" applyNumberFormat="0" applyFill="0" applyAlignment="0" applyProtection="0"/>
    <xf numFmtId="0" fontId="76" fillId="0" borderId="0"/>
    <xf numFmtId="0" fontId="121" fillId="0" borderId="31" applyNumberFormat="0" applyFill="0" applyAlignment="0" applyProtection="0"/>
    <xf numFmtId="0" fontId="88" fillId="44" borderId="0"/>
    <xf numFmtId="0" fontId="88" fillId="44" borderId="0"/>
    <xf numFmtId="0" fontId="58" fillId="0" borderId="9" applyNumberFormat="0" applyFill="0" applyAlignment="0" applyProtection="0"/>
    <xf numFmtId="0" fontId="121" fillId="0" borderId="31" applyNumberFormat="0" applyFill="0" applyAlignment="0" applyProtection="0"/>
    <xf numFmtId="0" fontId="88" fillId="44" borderId="0"/>
    <xf numFmtId="0" fontId="88" fillId="44" borderId="0"/>
    <xf numFmtId="0" fontId="121" fillId="0" borderId="31" applyNumberFormat="0" applyFill="0" applyAlignment="0" applyProtection="0"/>
    <xf numFmtId="0" fontId="88" fillId="44" borderId="0"/>
    <xf numFmtId="0" fontId="58" fillId="0" borderId="9" applyNumberFormat="0" applyFill="0" applyAlignment="0" applyProtection="0"/>
    <xf numFmtId="0" fontId="121" fillId="0" borderId="31" applyNumberFormat="0" applyFill="0" applyAlignment="0" applyProtection="0"/>
    <xf numFmtId="0" fontId="76" fillId="0" borderId="0"/>
    <xf numFmtId="0" fontId="88" fillId="44" borderId="0"/>
    <xf numFmtId="0" fontId="88" fillId="44" borderId="0"/>
    <xf numFmtId="0" fontId="88" fillId="44" borderId="0"/>
    <xf numFmtId="0" fontId="88" fillId="44" borderId="0"/>
    <xf numFmtId="0" fontId="58" fillId="0" borderId="9" applyNumberFormat="0" applyFill="0" applyAlignment="0" applyProtection="0"/>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73" fillId="44" borderId="0"/>
    <xf numFmtId="0" fontId="124" fillId="0" borderId="33" applyNumberFormat="0" applyFill="0" applyAlignment="0" applyProtection="0"/>
    <xf numFmtId="0" fontId="124" fillId="0" borderId="33" applyNumberFormat="0" applyFill="0" applyAlignment="0" applyProtection="0"/>
    <xf numFmtId="0" fontId="59" fillId="0" borderId="10" applyNumberFormat="0" applyFill="0" applyAlignment="0" applyProtection="0"/>
    <xf numFmtId="0" fontId="76" fillId="0" borderId="0"/>
    <xf numFmtId="0" fontId="73" fillId="44" borderId="0"/>
    <xf numFmtId="0" fontId="59" fillId="0" borderId="10" applyNumberFormat="0" applyFill="0" applyAlignment="0" applyProtection="0"/>
    <xf numFmtId="0" fontId="125" fillId="0" borderId="32" applyNumberFormat="0" applyFill="0" applyAlignment="0" applyProtection="0"/>
    <xf numFmtId="0" fontId="76" fillId="0" borderId="0"/>
    <xf numFmtId="0" fontId="124" fillId="0" borderId="33" applyNumberFormat="0" applyFill="0" applyAlignment="0" applyProtection="0"/>
    <xf numFmtId="0" fontId="73" fillId="44" borderId="0"/>
    <xf numFmtId="0" fontId="73" fillId="44" borderId="0"/>
    <xf numFmtId="0" fontId="59" fillId="0" borderId="10" applyNumberFormat="0" applyFill="0" applyAlignment="0" applyProtection="0"/>
    <xf numFmtId="0" fontId="124" fillId="0" borderId="33" applyNumberFormat="0" applyFill="0" applyAlignment="0" applyProtection="0"/>
    <xf numFmtId="0" fontId="73" fillId="44" borderId="0"/>
    <xf numFmtId="0" fontId="73" fillId="44" borderId="0"/>
    <xf numFmtId="0" fontId="124" fillId="0" borderId="33" applyNumberFormat="0" applyFill="0" applyAlignment="0" applyProtection="0"/>
    <xf numFmtId="0" fontId="73" fillId="44" borderId="0"/>
    <xf numFmtId="0" fontId="59" fillId="0" borderId="10" applyNumberFormat="0" applyFill="0" applyAlignment="0" applyProtection="0"/>
    <xf numFmtId="0" fontId="124" fillId="0" borderId="33" applyNumberFormat="0" applyFill="0" applyAlignment="0" applyProtection="0"/>
    <xf numFmtId="0" fontId="76" fillId="0" borderId="0"/>
    <xf numFmtId="0" fontId="73" fillId="44" borderId="0"/>
    <xf numFmtId="0" fontId="73" fillId="44" borderId="0"/>
    <xf numFmtId="0" fontId="73" fillId="44" borderId="0"/>
    <xf numFmtId="0" fontId="73" fillId="44" borderId="0"/>
    <xf numFmtId="0" fontId="59" fillId="0" borderId="10" applyNumberFormat="0" applyFill="0" applyAlignment="0" applyProtection="0"/>
    <xf numFmtId="0" fontId="123" fillId="0" borderId="0">
      <protection locked="0"/>
    </xf>
    <xf numFmtId="0" fontId="123" fillId="0" borderId="0">
      <protection locked="0"/>
    </xf>
    <xf numFmtId="0" fontId="60" fillId="0" borderId="11"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76" fillId="0" borderId="0"/>
    <xf numFmtId="0" fontId="60" fillId="0" borderId="11" applyNumberFormat="0" applyFill="0" applyAlignment="0" applyProtection="0"/>
    <xf numFmtId="0" fontId="60" fillId="0" borderId="11" applyNumberFormat="0" applyFill="0" applyAlignment="0" applyProtection="0"/>
    <xf numFmtId="0" fontId="126" fillId="0" borderId="34" applyNumberFormat="0" applyFill="0" applyAlignment="0" applyProtection="0"/>
    <xf numFmtId="0" fontId="76" fillId="0" borderId="0"/>
    <xf numFmtId="0" fontId="76" fillId="0" borderId="0"/>
    <xf numFmtId="0" fontId="126" fillId="0" borderId="34" applyNumberFormat="0" applyFill="0" applyAlignment="0" applyProtection="0"/>
    <xf numFmtId="0" fontId="60" fillId="0" borderId="11" applyNumberFormat="0" applyFill="0" applyAlignment="0" applyProtection="0"/>
    <xf numFmtId="0" fontId="126" fillId="0" borderId="34" applyNumberFormat="0" applyFill="0" applyAlignment="0" applyProtection="0"/>
    <xf numFmtId="0" fontId="128" fillId="0" borderId="35" applyNumberFormat="0" applyFill="0" applyAlignment="0" applyProtection="0"/>
    <xf numFmtId="0" fontId="76" fillId="0" borderId="0"/>
    <xf numFmtId="0" fontId="127" fillId="0" borderId="34" applyNumberFormat="0" applyFill="0" applyAlignment="0" applyProtection="0"/>
    <xf numFmtId="0" fontId="76" fillId="0" borderId="0"/>
    <xf numFmtId="0" fontId="127"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76" fillId="0" borderId="0"/>
    <xf numFmtId="0" fontId="128" fillId="0" borderId="35" applyNumberFormat="0" applyFill="0" applyAlignment="0" applyProtection="0"/>
    <xf numFmtId="0" fontId="76" fillId="0" borderId="0"/>
    <xf numFmtId="0" fontId="127" fillId="0" borderId="34" applyNumberFormat="0" applyFill="0" applyAlignment="0" applyProtection="0"/>
    <xf numFmtId="0" fontId="127" fillId="0" borderId="34" applyNumberFormat="0" applyFill="0" applyAlignment="0" applyProtection="0"/>
    <xf numFmtId="0" fontId="60" fillId="0" borderId="11" applyNumberFormat="0" applyFill="0" applyAlignment="0" applyProtection="0"/>
    <xf numFmtId="0" fontId="76" fillId="0" borderId="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76" fillId="0" borderId="0"/>
    <xf numFmtId="0" fontId="126" fillId="0" borderId="34" applyNumberFormat="0" applyFill="0" applyAlignment="0" applyProtection="0"/>
    <xf numFmtId="0" fontId="127" fillId="0" borderId="34" applyNumberFormat="0" applyFill="0" applyAlignment="0" applyProtection="0"/>
    <xf numFmtId="0" fontId="60" fillId="0" borderId="11" applyNumberFormat="0" applyFill="0" applyAlignment="0" applyProtection="0"/>
    <xf numFmtId="0" fontId="126" fillId="0" borderId="34" applyNumberFormat="0" applyFill="0" applyAlignment="0" applyProtection="0"/>
    <xf numFmtId="0" fontId="76" fillId="0" borderId="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8" fillId="0" borderId="35" applyNumberFormat="0" applyFill="0" applyAlignment="0" applyProtection="0"/>
    <xf numFmtId="0" fontId="60" fillId="0" borderId="11" applyNumberFormat="0" applyFill="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6" fillId="0" borderId="0"/>
    <xf numFmtId="0" fontId="60" fillId="0" borderId="0" applyNumberFormat="0" applyFill="0" applyBorder="0" applyAlignment="0" applyProtection="0"/>
    <xf numFmtId="0" fontId="60" fillId="0" borderId="0" applyNumberFormat="0" applyFill="0" applyBorder="0" applyAlignment="0" applyProtection="0"/>
    <xf numFmtId="0" fontId="126" fillId="0" borderId="0" applyNumberFormat="0" applyFill="0" applyBorder="0" applyAlignment="0" applyProtection="0"/>
    <xf numFmtId="0" fontId="76" fillId="0" borderId="0"/>
    <xf numFmtId="0" fontId="76" fillId="0" borderId="0"/>
    <xf numFmtId="0" fontId="126" fillId="0" borderId="0" applyNumberFormat="0" applyFill="0" applyBorder="0" applyAlignment="0" applyProtection="0"/>
    <xf numFmtId="0" fontId="60"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76" fillId="0" borderId="0"/>
    <xf numFmtId="0" fontId="127" fillId="0" borderId="0" applyNumberFormat="0" applyFill="0" applyBorder="0" applyAlignment="0" applyProtection="0"/>
    <xf numFmtId="0" fontId="76" fillId="0" borderId="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76" fillId="0" borderId="0"/>
    <xf numFmtId="0" fontId="128" fillId="0" borderId="0" applyNumberFormat="0" applyFill="0" applyBorder="0" applyAlignment="0" applyProtection="0"/>
    <xf numFmtId="0" fontId="76" fillId="0" borderId="0"/>
    <xf numFmtId="0" fontId="127" fillId="0" borderId="0" applyNumberFormat="0" applyFill="0" applyBorder="0" applyAlignment="0" applyProtection="0"/>
    <xf numFmtId="0" fontId="127" fillId="0" borderId="0" applyNumberFormat="0" applyFill="0" applyBorder="0" applyAlignment="0" applyProtection="0"/>
    <xf numFmtId="0" fontId="60" fillId="0" borderId="0" applyNumberFormat="0" applyFill="0" applyBorder="0" applyAlignment="0" applyProtection="0"/>
    <xf numFmtId="0" fontId="76"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76" fillId="0" borderId="0"/>
    <xf numFmtId="0" fontId="126" fillId="0" borderId="0" applyNumberFormat="0" applyFill="0" applyBorder="0" applyAlignment="0" applyProtection="0"/>
    <xf numFmtId="0" fontId="127" fillId="0" borderId="0" applyNumberFormat="0" applyFill="0" applyBorder="0" applyAlignment="0" applyProtection="0"/>
    <xf numFmtId="0" fontId="60" fillId="0" borderId="0" applyNumberFormat="0" applyFill="0" applyBorder="0" applyAlignment="0" applyProtection="0"/>
    <xf numFmtId="0" fontId="126" fillId="0" borderId="0" applyNumberFormat="0" applyFill="0" applyBorder="0" applyAlignment="0" applyProtection="0"/>
    <xf numFmtId="0" fontId="76"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3" fillId="0" borderId="0">
      <protection locked="0"/>
    </xf>
    <xf numFmtId="0" fontId="123" fillId="0" borderId="0">
      <protection locked="0"/>
    </xf>
    <xf numFmtId="0" fontId="120" fillId="0" borderId="0" applyNumberFormat="0" applyFill="0" applyBorder="0" applyProtection="0">
      <alignment horizontal="center"/>
    </xf>
    <xf numFmtId="0" fontId="120" fillId="0" borderId="0" applyNumberFormat="0" applyFill="0" applyBorder="0" applyProtection="0">
      <alignment horizontal="center"/>
    </xf>
    <xf numFmtId="0" fontId="123" fillId="0" borderId="0">
      <protection locked="0"/>
    </xf>
    <xf numFmtId="0" fontId="129" fillId="0" borderId="0"/>
    <xf numFmtId="0" fontId="120" fillId="0" borderId="0" applyNumberFormat="0" applyFill="0" applyBorder="0" applyProtection="0">
      <alignment horizontal="center" textRotation="90"/>
    </xf>
    <xf numFmtId="0" fontId="76" fillId="0" borderId="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76" fillId="0" borderId="0"/>
    <xf numFmtId="0" fontId="113" fillId="0" borderId="0" applyNumberFormat="0" applyFill="0" applyBorder="0" applyAlignment="0" applyProtection="0"/>
    <xf numFmtId="0" fontId="11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6"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1" fillId="0" borderId="0" applyNumberFormat="0" applyFill="0" applyBorder="0" applyAlignment="0" applyProtection="0"/>
    <xf numFmtId="0" fontId="76" fillId="0" borderId="0"/>
    <xf numFmtId="0" fontId="81" fillId="0" borderId="0" applyNumberFormat="0" applyFill="0" applyBorder="0" applyAlignment="0" applyProtection="0"/>
    <xf numFmtId="0" fontId="38" fillId="0" borderId="0" applyNumberFormat="0" applyFill="0" applyBorder="0" applyAlignment="0" applyProtection="0">
      <alignment vertical="top"/>
      <protection locked="0"/>
    </xf>
    <xf numFmtId="0" fontId="81" fillId="0" borderId="0" applyNumberFormat="0" applyFill="0" applyBorder="0" applyAlignment="0" applyProtection="0"/>
    <xf numFmtId="0" fontId="76" fillId="0" borderId="0"/>
    <xf numFmtId="0" fontId="81"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13" fillId="0" borderId="0" applyNumberFormat="0" applyFill="0" applyBorder="0" applyAlignment="0" applyProtection="0"/>
    <xf numFmtId="0" fontId="113" fillId="0" borderId="0" applyNumberFormat="0" applyFill="0" applyBorder="0" applyAlignment="0" applyProtection="0"/>
    <xf numFmtId="0" fontId="38" fillId="0" borderId="0" applyNumberFormat="0" applyFill="0" applyBorder="0" applyAlignment="0" applyProtection="0">
      <alignment vertical="top"/>
      <protection locked="0"/>
    </xf>
    <xf numFmtId="0" fontId="76" fillId="0" borderId="0"/>
    <xf numFmtId="0" fontId="133" fillId="0" borderId="0" applyNumberFormat="0" applyFill="0" applyBorder="0" applyAlignment="0" applyProtection="0">
      <alignment vertical="top"/>
      <protection locked="0"/>
    </xf>
    <xf numFmtId="0" fontId="76" fillId="0" borderId="0"/>
    <xf numFmtId="0" fontId="8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76" fillId="0" borderId="0"/>
    <xf numFmtId="0" fontId="113" fillId="0" borderId="0" applyNumberFormat="0" applyFill="0" applyBorder="0" applyAlignment="0" applyProtection="0"/>
    <xf numFmtId="0" fontId="113" fillId="0" borderId="0" applyNumberFormat="0" applyFill="0" applyBorder="0" applyAlignment="0" applyProtection="0"/>
    <xf numFmtId="0" fontId="81" fillId="0" borderId="0" applyNumberFormat="0" applyFill="0" applyBorder="0" applyAlignment="0" applyProtection="0"/>
    <xf numFmtId="0" fontId="76" fillId="0" borderId="0"/>
    <xf numFmtId="0" fontId="76" fillId="0" borderId="0"/>
    <xf numFmtId="0" fontId="13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6" fillId="0" borderId="0" applyNumberFormat="0" applyFill="0" applyBorder="0" applyAlignment="0" applyProtection="0"/>
    <xf numFmtId="0" fontId="81"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6" fillId="0" borderId="0"/>
    <xf numFmtId="0" fontId="13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6" fillId="0" borderId="0"/>
    <xf numFmtId="0" fontId="39"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76" fillId="0" borderId="0"/>
    <xf numFmtId="0" fontId="130"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6" fillId="0" borderId="0"/>
    <xf numFmtId="0" fontId="38"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38" fillId="0" borderId="0" applyNumberFormat="0" applyFill="0" applyBorder="0" applyAlignment="0" applyProtection="0">
      <alignment vertical="top"/>
      <protection locked="0"/>
    </xf>
    <xf numFmtId="0" fontId="76"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6" fillId="0" borderId="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9" fillId="42" borderId="0">
      <protection locked="0"/>
    </xf>
    <xf numFmtId="0" fontId="76" fillId="0" borderId="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39" fillId="0" borderId="0" applyNumberFormat="0" applyFill="0" applyBorder="0" applyAlignment="0" applyProtection="0">
      <alignment vertical="top"/>
      <protection locked="0"/>
    </xf>
    <xf numFmtId="0" fontId="76" fillId="0" borderId="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76" fillId="0" borderId="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76" fillId="0" borderId="0"/>
    <xf numFmtId="0" fontId="63" fillId="13" borderId="12" applyNumberFormat="0" applyAlignment="0" applyProtection="0"/>
    <xf numFmtId="0" fontId="136"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136" fillId="53" borderId="26" applyNumberFormat="0" applyAlignment="0" applyProtection="0"/>
    <xf numFmtId="0" fontId="136" fillId="53" borderId="26" applyNumberFormat="0" applyAlignment="0" applyProtection="0"/>
    <xf numFmtId="0" fontId="136" fillId="53"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63" fillId="13" borderId="12" applyNumberFormat="0" applyAlignment="0" applyProtection="0"/>
    <xf numFmtId="0" fontId="137" fillId="48" borderId="26" applyNumberFormat="0" applyAlignment="0" applyProtection="0"/>
    <xf numFmtId="0" fontId="137" fillId="48" borderId="26" applyNumberFormat="0" applyAlignment="0" applyProtection="0"/>
    <xf numFmtId="0" fontId="137" fillId="48" borderId="26" applyNumberFormat="0" applyAlignment="0" applyProtection="0"/>
    <xf numFmtId="0" fontId="76" fillId="0" borderId="0"/>
    <xf numFmtId="0" fontId="137" fillId="48" borderId="26" applyNumberFormat="0" applyAlignment="0" applyProtection="0"/>
    <xf numFmtId="0" fontId="137" fillId="48" borderId="26" applyNumberFormat="0" applyAlignment="0" applyProtection="0"/>
    <xf numFmtId="0" fontId="63" fillId="13" borderId="12" applyNumberFormat="0" applyAlignment="0" applyProtection="0"/>
    <xf numFmtId="0" fontId="76" fillId="0" borderId="0"/>
    <xf numFmtId="0" fontId="137" fillId="48" borderId="26" applyNumberFormat="0" applyAlignment="0" applyProtection="0"/>
    <xf numFmtId="0" fontId="137" fillId="48" borderId="26" applyNumberFormat="0" applyAlignment="0" applyProtection="0"/>
    <xf numFmtId="0" fontId="137" fillId="48" borderId="26" applyNumberFormat="0" applyAlignment="0" applyProtection="0"/>
    <xf numFmtId="0" fontId="76" fillId="0" borderId="0"/>
    <xf numFmtId="0" fontId="136" fillId="53" borderId="26" applyNumberFormat="0" applyAlignment="0" applyProtection="0"/>
    <xf numFmtId="0" fontId="136" fillId="53" borderId="26" applyNumberFormat="0" applyAlignment="0" applyProtection="0"/>
    <xf numFmtId="0" fontId="136" fillId="53" borderId="26" applyNumberFormat="0" applyAlignment="0" applyProtection="0"/>
    <xf numFmtId="0" fontId="76" fillId="0" borderId="0"/>
    <xf numFmtId="0" fontId="79" fillId="48" borderId="26" applyNumberFormat="0" applyAlignment="0" applyProtection="0"/>
    <xf numFmtId="0" fontId="76" fillId="0" borderId="0"/>
    <xf numFmtId="0" fontId="136"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63" fillId="13" borderId="12" applyNumberFormat="0" applyAlignment="0" applyProtection="0"/>
    <xf numFmtId="0" fontId="76" fillId="0" borderId="0"/>
    <xf numFmtId="0" fontId="79"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9" fillId="48" borderId="26" applyNumberFormat="0" applyAlignment="0" applyProtection="0"/>
    <xf numFmtId="0" fontId="76" fillId="0" borderId="0"/>
    <xf numFmtId="0" fontId="76" fillId="0" borderId="0"/>
    <xf numFmtId="0" fontId="79"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136" fillId="53" borderId="26" applyNumberFormat="0" applyAlignment="0" applyProtection="0"/>
    <xf numFmtId="0" fontId="136" fillId="53" borderId="26" applyNumberFormat="0" applyAlignment="0" applyProtection="0"/>
    <xf numFmtId="0" fontId="136" fillId="53"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63" fillId="13" borderId="12" applyNumberFormat="0" applyAlignment="0" applyProtection="0"/>
    <xf numFmtId="0" fontId="76" fillId="0" borderId="0"/>
    <xf numFmtId="0" fontId="79"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136" fillId="48" borderId="26" applyNumberFormat="0" applyAlignment="0" applyProtection="0"/>
    <xf numFmtId="0" fontId="79" fillId="48" borderId="26" applyNumberFormat="0" applyAlignment="0" applyProtection="0"/>
    <xf numFmtId="0" fontId="63" fillId="13" borderId="12" applyNumberFormat="0" applyAlignment="0" applyProtection="0"/>
    <xf numFmtId="0" fontId="136" fillId="53" borderId="26" applyNumberFormat="0" applyAlignment="0" applyProtection="0"/>
    <xf numFmtId="0" fontId="136" fillId="53" borderId="26" applyNumberFormat="0" applyAlignment="0" applyProtection="0"/>
    <xf numFmtId="0" fontId="136" fillId="53" borderId="26" applyNumberFormat="0" applyAlignment="0" applyProtection="0"/>
    <xf numFmtId="0" fontId="76" fillId="0" borderId="0"/>
    <xf numFmtId="0" fontId="79"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137" fillId="48" borderId="26" applyNumberFormat="0" applyAlignment="0" applyProtection="0"/>
    <xf numFmtId="0" fontId="137" fillId="48" borderId="26" applyNumberFormat="0" applyAlignment="0" applyProtection="0"/>
    <xf numFmtId="0" fontId="137" fillId="48" borderId="26" applyNumberFormat="0" applyAlignment="0" applyProtection="0"/>
    <xf numFmtId="0" fontId="137" fillId="48" borderId="26" applyNumberFormat="0" applyAlignment="0" applyProtection="0"/>
    <xf numFmtId="0" fontId="137" fillId="48" borderId="26" applyNumberFormat="0" applyAlignment="0" applyProtection="0"/>
    <xf numFmtId="0" fontId="76" fillId="0" borderId="0"/>
    <xf numFmtId="0" fontId="137" fillId="48" borderId="26" applyNumberFormat="0" applyAlignment="0" applyProtection="0"/>
    <xf numFmtId="0" fontId="137" fillId="48" borderId="26" applyNumberFormat="0" applyAlignment="0" applyProtection="0"/>
    <xf numFmtId="0" fontId="79" fillId="48" borderId="26" applyNumberFormat="0" applyAlignment="0" applyProtection="0"/>
    <xf numFmtId="0" fontId="76" fillId="0" borderId="0"/>
    <xf numFmtId="0" fontId="137" fillId="48" borderId="26" applyNumberFormat="0" applyAlignment="0" applyProtection="0"/>
    <xf numFmtId="0" fontId="137" fillId="48" borderId="26" applyNumberFormat="0" applyAlignment="0" applyProtection="0"/>
    <xf numFmtId="0" fontId="79" fillId="48" borderId="26" applyNumberFormat="0" applyAlignment="0" applyProtection="0"/>
    <xf numFmtId="0" fontId="76" fillId="0" borderId="0"/>
    <xf numFmtId="0" fontId="136" fillId="48" borderId="26" applyNumberFormat="0" applyAlignment="0" applyProtection="0"/>
    <xf numFmtId="0" fontId="136" fillId="48" borderId="26" applyNumberFormat="0" applyAlignment="0" applyProtection="0"/>
    <xf numFmtId="0" fontId="79" fillId="48" borderId="26" applyNumberFormat="0" applyAlignment="0" applyProtection="0"/>
    <xf numFmtId="0" fontId="76" fillId="0" borderId="0"/>
    <xf numFmtId="0" fontId="136" fillId="48" borderId="26" applyNumberFormat="0" applyAlignment="0" applyProtection="0"/>
    <xf numFmtId="0" fontId="79"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9" fillId="48" borderId="26" applyNumberFormat="0" applyAlignment="0" applyProtection="0"/>
    <xf numFmtId="0" fontId="76" fillId="0" borderId="0"/>
    <xf numFmtId="0" fontId="79" fillId="48" borderId="26" applyNumberFormat="0" applyAlignment="0" applyProtection="0"/>
    <xf numFmtId="0" fontId="79" fillId="48" borderId="26" applyNumberFormat="0" applyAlignment="0" applyProtection="0"/>
    <xf numFmtId="0" fontId="76" fillId="0" borderId="0"/>
    <xf numFmtId="0" fontId="63" fillId="13" borderId="12" applyNumberFormat="0" applyAlignment="0" applyProtection="0"/>
    <xf numFmtId="0" fontId="63" fillId="13" borderId="12" applyNumberFormat="0" applyAlignment="0" applyProtection="0"/>
    <xf numFmtId="0" fontId="11" fillId="71" borderId="0">
      <alignment horizontal="center"/>
    </xf>
    <xf numFmtId="0" fontId="85" fillId="0" borderId="3">
      <alignment horizontal="left"/>
    </xf>
    <xf numFmtId="0" fontId="85" fillId="0" borderId="3">
      <alignment horizontal="left"/>
    </xf>
    <xf numFmtId="0" fontId="85" fillId="0" borderId="3">
      <alignment horizontal="left"/>
    </xf>
    <xf numFmtId="0" fontId="85" fillId="0" borderId="3">
      <alignment horizontal="left"/>
    </xf>
    <xf numFmtId="0" fontId="85" fillId="0" borderId="3">
      <alignment horizontal="left"/>
    </xf>
    <xf numFmtId="0" fontId="76" fillId="0" borderId="0"/>
    <xf numFmtId="0" fontId="76" fillId="0" borderId="0"/>
    <xf numFmtId="0" fontId="85" fillId="0" borderId="3">
      <alignment horizontal="left"/>
    </xf>
    <xf numFmtId="0" fontId="85" fillId="0" borderId="3">
      <alignment horizontal="left"/>
    </xf>
    <xf numFmtId="0" fontId="85" fillId="0" borderId="3">
      <alignment horizontal="left"/>
    </xf>
    <xf numFmtId="0" fontId="76" fillId="0" borderId="0"/>
    <xf numFmtId="0" fontId="85" fillId="0" borderId="3">
      <alignment horizontal="left"/>
    </xf>
    <xf numFmtId="0" fontId="76" fillId="0" borderId="0"/>
    <xf numFmtId="0" fontId="85" fillId="0" borderId="3">
      <alignment horizontal="left"/>
    </xf>
    <xf numFmtId="0" fontId="85" fillId="0" borderId="3">
      <alignment horizontal="left"/>
    </xf>
    <xf numFmtId="0" fontId="76" fillId="0" borderId="0"/>
    <xf numFmtId="0" fontId="76" fillId="0" borderId="0"/>
    <xf numFmtId="0" fontId="85" fillId="0" borderId="3">
      <alignment horizontal="left"/>
    </xf>
    <xf numFmtId="0" fontId="85" fillId="0" borderId="3">
      <alignment horizontal="left"/>
    </xf>
    <xf numFmtId="0" fontId="85" fillId="0" borderId="3">
      <alignment horizontal="left"/>
    </xf>
    <xf numFmtId="0" fontId="76" fillId="0" borderId="0"/>
    <xf numFmtId="0" fontId="76" fillId="0" borderId="0"/>
    <xf numFmtId="0" fontId="85" fillId="0" borderId="3">
      <alignment horizontal="left"/>
    </xf>
    <xf numFmtId="0" fontId="85" fillId="0" borderId="3">
      <alignment horizontal="left"/>
    </xf>
    <xf numFmtId="0" fontId="85" fillId="0" borderId="3">
      <alignment horizontal="left"/>
    </xf>
    <xf numFmtId="0" fontId="76" fillId="0" borderId="0"/>
    <xf numFmtId="0" fontId="85" fillId="0" borderId="3">
      <alignment horizontal="left"/>
    </xf>
    <xf numFmtId="0" fontId="85" fillId="0" borderId="3">
      <alignment horizontal="left"/>
    </xf>
    <xf numFmtId="0" fontId="76" fillId="0" borderId="0"/>
    <xf numFmtId="0" fontId="85" fillId="0" borderId="3">
      <alignment horizontal="left"/>
    </xf>
    <xf numFmtId="0" fontId="76" fillId="0" borderId="0"/>
    <xf numFmtId="0" fontId="85" fillId="0" borderId="3">
      <alignment horizontal="left"/>
    </xf>
    <xf numFmtId="0" fontId="85" fillId="0" borderId="3">
      <alignment horizontal="left"/>
    </xf>
    <xf numFmtId="0" fontId="76" fillId="0" borderId="0"/>
    <xf numFmtId="0" fontId="76" fillId="0" borderId="0"/>
    <xf numFmtId="0" fontId="138" fillId="40" borderId="4">
      <alignment wrapText="1"/>
    </xf>
    <xf numFmtId="0" fontId="138" fillId="40" borderId="4">
      <alignment wrapText="1"/>
    </xf>
    <xf numFmtId="0" fontId="138" fillId="40" borderId="4">
      <alignment wrapText="1"/>
    </xf>
    <xf numFmtId="0" fontId="138" fillId="40" borderId="4">
      <alignment wrapText="1"/>
    </xf>
    <xf numFmtId="0" fontId="76" fillId="0" borderId="0"/>
    <xf numFmtId="0" fontId="138" fillId="40" borderId="4">
      <alignment wrapText="1"/>
    </xf>
    <xf numFmtId="0" fontId="138" fillId="40" borderId="4">
      <alignment wrapText="1"/>
    </xf>
    <xf numFmtId="0" fontId="76" fillId="0" borderId="0"/>
    <xf numFmtId="0" fontId="138" fillId="40" borderId="4">
      <alignment wrapText="1"/>
    </xf>
    <xf numFmtId="0" fontId="76" fillId="0" borderId="0"/>
    <xf numFmtId="0" fontId="138" fillId="40" borderId="4">
      <alignment wrapText="1"/>
    </xf>
    <xf numFmtId="0" fontId="138" fillId="40" borderId="4">
      <alignment wrapText="1"/>
    </xf>
    <xf numFmtId="0" fontId="76" fillId="0" borderId="0"/>
    <xf numFmtId="0" fontId="138" fillId="40" borderId="2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138" fillId="40" borderId="2"/>
    <xf numFmtId="0" fontId="138" fillId="40" borderId="2"/>
    <xf numFmtId="0" fontId="76" fillId="0" borderId="0"/>
    <xf numFmtId="0" fontId="138" fillId="40" borderId="2"/>
    <xf numFmtId="0" fontId="138" fillId="40" borderId="2"/>
    <xf numFmtId="0" fontId="138"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6" fillId="0" borderId="0"/>
    <xf numFmtId="0" fontId="6" fillId="40" borderId="21">
      <alignment horizontal="center" wrapText="1"/>
    </xf>
    <xf numFmtId="0" fontId="76" fillId="0" borderId="0"/>
    <xf numFmtId="0" fontId="6" fillId="40" borderId="21">
      <alignment horizontal="center" wrapText="1"/>
    </xf>
    <xf numFmtId="0" fontId="6" fillId="40" borderId="21">
      <alignment horizontal="center" wrapText="1"/>
    </xf>
    <xf numFmtId="0" fontId="76" fillId="0" borderId="0"/>
    <xf numFmtId="0" fontId="6" fillId="40" borderId="21">
      <alignment horizontal="center" wrapText="1"/>
    </xf>
    <xf numFmtId="0" fontId="76" fillId="0" borderId="0"/>
    <xf numFmtId="0" fontId="66" fillId="0" borderId="14" applyNumberFormat="0" applyFill="0" applyAlignment="0" applyProtection="0"/>
    <xf numFmtId="0" fontId="139" fillId="0" borderId="36" applyNumberFormat="0" applyFill="0" applyAlignment="0" applyProtection="0"/>
    <xf numFmtId="0" fontId="140" fillId="0" borderId="36" applyNumberFormat="0" applyFill="0" applyAlignment="0" applyProtection="0"/>
    <xf numFmtId="0" fontId="140" fillId="0" borderId="36" applyNumberFormat="0" applyFill="0" applyAlignment="0" applyProtection="0"/>
    <xf numFmtId="0" fontId="140" fillId="0" borderId="36" applyNumberFormat="0" applyFill="0" applyAlignment="0" applyProtection="0"/>
    <xf numFmtId="0" fontId="76" fillId="0" borderId="0"/>
    <xf numFmtId="0" fontId="66" fillId="0" borderId="14" applyNumberFormat="0" applyFill="0" applyAlignment="0" applyProtection="0"/>
    <xf numFmtId="0" fontId="66" fillId="0" borderId="14" applyNumberFormat="0" applyFill="0" applyAlignment="0" applyProtection="0"/>
    <xf numFmtId="0" fontId="139" fillId="0" borderId="36" applyNumberFormat="0" applyFill="0" applyAlignment="0" applyProtection="0"/>
    <xf numFmtId="0" fontId="76" fillId="0" borderId="0"/>
    <xf numFmtId="0" fontId="76" fillId="0" borderId="0"/>
    <xf numFmtId="0" fontId="139" fillId="0" borderId="36" applyNumberFormat="0" applyFill="0" applyAlignment="0" applyProtection="0"/>
    <xf numFmtId="0" fontId="66" fillId="0" borderId="14" applyNumberFormat="0" applyFill="0" applyAlignment="0" applyProtection="0"/>
    <xf numFmtId="0" fontId="139" fillId="0" borderId="36" applyNumberFormat="0" applyFill="0" applyAlignment="0" applyProtection="0"/>
    <xf numFmtId="0" fontId="141" fillId="0" borderId="36" applyNumberFormat="0" applyFill="0" applyAlignment="0" applyProtection="0"/>
    <xf numFmtId="0" fontId="76" fillId="0" borderId="0"/>
    <xf numFmtId="0" fontId="140" fillId="0" borderId="36" applyNumberFormat="0" applyFill="0" applyAlignment="0" applyProtection="0"/>
    <xf numFmtId="0" fontId="76" fillId="0" borderId="0"/>
    <xf numFmtId="0" fontId="140" fillId="0" borderId="36" applyNumberFormat="0" applyFill="0" applyAlignment="0" applyProtection="0"/>
    <xf numFmtId="0" fontId="139" fillId="0" borderId="36" applyNumberFormat="0" applyFill="0" applyAlignment="0" applyProtection="0"/>
    <xf numFmtId="0" fontId="139" fillId="0" borderId="36" applyNumberFormat="0" applyFill="0" applyAlignment="0" applyProtection="0"/>
    <xf numFmtId="0" fontId="139" fillId="0" borderId="36" applyNumberFormat="0" applyFill="0" applyAlignment="0" applyProtection="0"/>
    <xf numFmtId="0" fontId="140" fillId="0" borderId="36" applyNumberFormat="0" applyFill="0" applyAlignment="0" applyProtection="0"/>
    <xf numFmtId="0" fontId="76" fillId="0" borderId="0"/>
    <xf numFmtId="0" fontId="76" fillId="0" borderId="0"/>
    <xf numFmtId="0" fontId="140" fillId="0" borderId="36" applyNumberFormat="0" applyFill="0" applyAlignment="0" applyProtection="0"/>
    <xf numFmtId="0" fontId="140" fillId="0" borderId="36" applyNumberFormat="0" applyFill="0" applyAlignment="0" applyProtection="0"/>
    <xf numFmtId="0" fontId="66" fillId="0" borderId="14" applyNumberFormat="0" applyFill="0" applyAlignment="0" applyProtection="0"/>
    <xf numFmtId="0" fontId="76" fillId="0" borderId="0"/>
    <xf numFmtId="0" fontId="140" fillId="0" borderId="36" applyNumberFormat="0" applyFill="0" applyAlignment="0" applyProtection="0"/>
    <xf numFmtId="0" fontId="140" fillId="0" borderId="36" applyNumberFormat="0" applyFill="0" applyAlignment="0" applyProtection="0"/>
    <xf numFmtId="0" fontId="140" fillId="0" borderId="36" applyNumberFormat="0" applyFill="0" applyAlignment="0" applyProtection="0"/>
    <xf numFmtId="0" fontId="139" fillId="0" borderId="36" applyNumberFormat="0" applyFill="0" applyAlignment="0" applyProtection="0"/>
    <xf numFmtId="0" fontId="76" fillId="0" borderId="0"/>
    <xf numFmtId="0" fontId="139" fillId="0" borderId="36" applyNumberFormat="0" applyFill="0" applyAlignment="0" applyProtection="0"/>
    <xf numFmtId="0" fontId="140" fillId="0" borderId="36" applyNumberFormat="0" applyFill="0" applyAlignment="0" applyProtection="0"/>
    <xf numFmtId="0" fontId="66" fillId="0" borderId="14" applyNumberFormat="0" applyFill="0" applyAlignment="0" applyProtection="0"/>
    <xf numFmtId="0" fontId="139" fillId="0" borderId="36" applyNumberFormat="0" applyFill="0" applyAlignment="0" applyProtection="0"/>
    <xf numFmtId="0" fontId="76" fillId="0" borderId="0"/>
    <xf numFmtId="0" fontId="140" fillId="0" borderId="36" applyNumberFormat="0" applyFill="0" applyAlignment="0" applyProtection="0"/>
    <xf numFmtId="0" fontId="141" fillId="0" borderId="36" applyNumberFormat="0" applyFill="0" applyAlignment="0" applyProtection="0"/>
    <xf numFmtId="0" fontId="140" fillId="0" borderId="36" applyNumberFormat="0" applyFill="0" applyAlignment="0" applyProtection="0"/>
    <xf numFmtId="0" fontId="76" fillId="0" borderId="0"/>
    <xf numFmtId="0" fontId="140" fillId="0" borderId="36" applyNumberFormat="0" applyFill="0" applyAlignment="0" applyProtection="0"/>
    <xf numFmtId="0" fontId="66" fillId="0" borderId="14" applyNumberFormat="0" applyFill="0" applyAlignment="0" applyProtection="0"/>
    <xf numFmtId="0" fontId="66" fillId="0" borderId="14" applyNumberFormat="0" applyFill="0" applyAlignment="0" applyProtection="0"/>
    <xf numFmtId="0" fontId="6" fillId="0" borderId="0"/>
    <xf numFmtId="0" fontId="76" fillId="0" borderId="0"/>
    <xf numFmtId="0" fontId="6" fillId="0" borderId="0"/>
    <xf numFmtId="0" fontId="6" fillId="0" borderId="0"/>
    <xf numFmtId="0" fontId="76" fillId="0" borderId="0"/>
    <xf numFmtId="0" fontId="91" fillId="0" borderId="0"/>
    <xf numFmtId="0" fontId="6" fillId="0" borderId="0"/>
    <xf numFmtId="0" fontId="91" fillId="0" borderId="0"/>
    <xf numFmtId="0" fontId="91" fillId="0" borderId="0"/>
    <xf numFmtId="0" fontId="76" fillId="0" borderId="0"/>
    <xf numFmtId="0" fontId="6" fillId="0" borderId="0"/>
    <xf numFmtId="0" fontId="6" fillId="0" borderId="0"/>
    <xf numFmtId="0" fontId="6" fillId="0" borderId="0"/>
    <xf numFmtId="0" fontId="91" fillId="0" borderId="0"/>
    <xf numFmtId="0" fontId="53" fillId="0" borderId="0"/>
    <xf numFmtId="0" fontId="91" fillId="0" borderId="0"/>
    <xf numFmtId="0" fontId="53" fillId="0" borderId="0"/>
    <xf numFmtId="0" fontId="9" fillId="0" borderId="0"/>
    <xf numFmtId="0" fontId="76" fillId="0" borderId="0"/>
    <xf numFmtId="0" fontId="91" fillId="0" borderId="0"/>
    <xf numFmtId="0" fontId="53"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53" fillId="0" borderId="0"/>
    <xf numFmtId="0" fontId="6" fillId="0" borderId="0"/>
    <xf numFmtId="0" fontId="6" fillId="0" borderId="0"/>
    <xf numFmtId="0" fontId="6" fillId="0" borderId="0"/>
    <xf numFmtId="0" fontId="6" fillId="0" borderId="0"/>
    <xf numFmtId="0" fontId="6" fillId="0" borderId="0"/>
    <xf numFmtId="0" fontId="76" fillId="0" borderId="0"/>
    <xf numFmtId="0" fontId="6" fillId="0" borderId="0"/>
    <xf numFmtId="0" fontId="76" fillId="0" borderId="0"/>
    <xf numFmtId="0" fontId="6" fillId="0" borderId="0"/>
    <xf numFmtId="0" fontId="6" fillId="0" borderId="0"/>
    <xf numFmtId="0" fontId="9" fillId="0" borderId="0"/>
    <xf numFmtId="0" fontId="76" fillId="0" borderId="0"/>
    <xf numFmtId="0" fontId="6" fillId="0" borderId="0"/>
    <xf numFmtId="0" fontId="76" fillId="0" borderId="0"/>
    <xf numFmtId="0" fontId="6" fillId="0" borderId="0"/>
    <xf numFmtId="0" fontId="6" fillId="0" borderId="0"/>
    <xf numFmtId="0" fontId="6" fillId="0" borderId="0"/>
    <xf numFmtId="0" fontId="6" fillId="0" borderId="0"/>
    <xf numFmtId="0" fontId="76" fillId="0" borderId="0"/>
    <xf numFmtId="0" fontId="6" fillId="0" borderId="0"/>
    <xf numFmtId="0" fontId="76" fillId="0" borderId="0"/>
    <xf numFmtId="0" fontId="6" fillId="0" borderId="0"/>
    <xf numFmtId="0" fontId="6" fillId="0" borderId="0"/>
    <xf numFmtId="0" fontId="76" fillId="0" borderId="0"/>
    <xf numFmtId="0" fontId="6" fillId="0" borderId="0"/>
    <xf numFmtId="0" fontId="76" fillId="0" borderId="0"/>
    <xf numFmtId="0" fontId="6" fillId="0" borderId="0"/>
    <xf numFmtId="0" fontId="6" fillId="0" borderId="0"/>
    <xf numFmtId="0" fontId="6" fillId="0" borderId="0"/>
    <xf numFmtId="0" fontId="76" fillId="0" borderId="0"/>
    <xf numFmtId="0" fontId="9" fillId="0" borderId="0"/>
    <xf numFmtId="0" fontId="76" fillId="0" borderId="0"/>
    <xf numFmtId="0" fontId="53"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6" fillId="0" borderId="0"/>
    <xf numFmtId="0" fontId="6" fillId="0" borderId="0"/>
    <xf numFmtId="0" fontId="76" fillId="0" borderId="0"/>
    <xf numFmtId="0" fontId="6" fillId="0" borderId="0"/>
    <xf numFmtId="0" fontId="6" fillId="0" borderId="0"/>
    <xf numFmtId="0" fontId="9" fillId="0" borderId="0"/>
    <xf numFmtId="0" fontId="76" fillId="0" borderId="0"/>
    <xf numFmtId="0" fontId="6" fillId="0" borderId="0"/>
    <xf numFmtId="0" fontId="53" fillId="0" borderId="0"/>
    <xf numFmtId="0" fontId="76" fillId="0" borderId="0"/>
    <xf numFmtId="0" fontId="91" fillId="0" borderId="0"/>
    <xf numFmtId="0" fontId="91" fillId="0" borderId="0"/>
    <xf numFmtId="0" fontId="76" fillId="0" borderId="0"/>
    <xf numFmtId="0" fontId="91" fillId="0" borderId="0"/>
    <xf numFmtId="0" fontId="91" fillId="0" borderId="0"/>
    <xf numFmtId="0" fontId="76" fillId="0" borderId="0"/>
    <xf numFmtId="0" fontId="53" fillId="0" borderId="0"/>
    <xf numFmtId="0" fontId="53" fillId="0" borderId="0"/>
    <xf numFmtId="0" fontId="53" fillId="0" borderId="0"/>
    <xf numFmtId="0" fontId="91" fillId="0" borderId="0"/>
    <xf numFmtId="0" fontId="76" fillId="0" borderId="0"/>
    <xf numFmtId="0" fontId="9" fillId="0" borderId="0">
      <alignment vertical="top"/>
    </xf>
    <xf numFmtId="0" fontId="76" fillId="0" borderId="0"/>
    <xf numFmtId="0" fontId="53" fillId="0" borderId="0"/>
    <xf numFmtId="0" fontId="91" fillId="0" borderId="0"/>
    <xf numFmtId="0" fontId="53" fillId="0" borderId="0"/>
    <xf numFmtId="0" fontId="9" fillId="0" borderId="0"/>
    <xf numFmtId="0" fontId="76" fillId="0" borderId="0"/>
    <xf numFmtId="0" fontId="53" fillId="0" borderId="0"/>
    <xf numFmtId="0" fontId="91" fillId="0" borderId="0"/>
    <xf numFmtId="0" fontId="53" fillId="0" borderId="0"/>
    <xf numFmtId="0" fontId="9" fillId="0" borderId="0"/>
    <xf numFmtId="0" fontId="76" fillId="0" borderId="0"/>
    <xf numFmtId="0" fontId="53" fillId="0" borderId="0"/>
    <xf numFmtId="0" fontId="91" fillId="0" borderId="0"/>
    <xf numFmtId="0" fontId="53" fillId="0" borderId="0"/>
    <xf numFmtId="0" fontId="9" fillId="0" borderId="0"/>
    <xf numFmtId="0" fontId="76" fillId="0" borderId="0"/>
    <xf numFmtId="0" fontId="6" fillId="0" borderId="0"/>
    <xf numFmtId="0" fontId="76" fillId="0" borderId="0"/>
    <xf numFmtId="0" fontId="9" fillId="0" borderId="0" applyFont="0" applyFill="0" applyBorder="0" applyAlignment="0" applyProtection="0"/>
    <xf numFmtId="0" fontId="142"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76" fillId="0" borderId="0"/>
    <xf numFmtId="0" fontId="90" fillId="12" borderId="0" applyNumberFormat="0" applyBorder="0" applyAlignment="0" applyProtection="0"/>
    <xf numFmtId="0" fontId="90" fillId="12" borderId="0" applyNumberFormat="0" applyBorder="0" applyAlignment="0" applyProtection="0"/>
    <xf numFmtId="0" fontId="144" fillId="56" borderId="0" applyNumberFormat="0" applyBorder="0" applyAlignment="0" applyProtection="0"/>
    <xf numFmtId="0" fontId="76" fillId="0" borderId="0"/>
    <xf numFmtId="0" fontId="142" fillId="56" borderId="0" applyNumberFormat="0" applyBorder="0" applyAlignment="0" applyProtection="0"/>
    <xf numFmtId="0" fontId="76" fillId="0" borderId="0"/>
    <xf numFmtId="0" fontId="142" fillId="56" borderId="0" applyNumberFormat="0" applyBorder="0" applyAlignment="0" applyProtection="0"/>
    <xf numFmtId="0" fontId="90" fillId="12" borderId="0" applyNumberFormat="0" applyBorder="0" applyAlignment="0" applyProtection="0"/>
    <xf numFmtId="0" fontId="76" fillId="0" borderId="0"/>
    <xf numFmtId="0" fontId="143" fillId="56" borderId="0" applyNumberFormat="0" applyBorder="0" applyAlignment="0" applyProtection="0"/>
    <xf numFmtId="0" fontId="76" fillId="0" borderId="0"/>
    <xf numFmtId="0" fontId="143"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3" fillId="56" borderId="0" applyNumberFormat="0" applyBorder="0" applyAlignment="0" applyProtection="0"/>
    <xf numFmtId="0" fontId="76" fillId="0" borderId="0"/>
    <xf numFmtId="0" fontId="76" fillId="0" borderId="0"/>
    <xf numFmtId="0" fontId="143" fillId="56" borderId="0" applyNumberFormat="0" applyBorder="0" applyAlignment="0" applyProtection="0"/>
    <xf numFmtId="0" fontId="143" fillId="56" borderId="0" applyNumberFormat="0" applyBorder="0" applyAlignment="0" applyProtection="0"/>
    <xf numFmtId="0" fontId="90" fillId="12" borderId="0" applyNumberFormat="0" applyBorder="0" applyAlignment="0" applyProtection="0"/>
    <xf numFmtId="0" fontId="76" fillId="0" borderId="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2" fillId="56" borderId="0" applyNumberFormat="0" applyBorder="0" applyAlignment="0" applyProtection="0"/>
    <xf numFmtId="0" fontId="76" fillId="0" borderId="0"/>
    <xf numFmtId="0" fontId="142" fillId="56" borderId="0" applyNumberFormat="0" applyBorder="0" applyAlignment="0" applyProtection="0"/>
    <xf numFmtId="0" fontId="143" fillId="56" borderId="0" applyNumberFormat="0" applyBorder="0" applyAlignment="0" applyProtection="0"/>
    <xf numFmtId="0" fontId="90" fillId="12" borderId="0" applyNumberFormat="0" applyBorder="0" applyAlignment="0" applyProtection="0"/>
    <xf numFmtId="0" fontId="142" fillId="56" borderId="0" applyNumberFormat="0" applyBorder="0" applyAlignment="0" applyProtection="0"/>
    <xf numFmtId="0" fontId="76" fillId="0" borderId="0"/>
    <xf numFmtId="0" fontId="144" fillId="56" borderId="0" applyNumberFormat="0" applyBorder="0" applyAlignment="0" applyProtection="0"/>
    <xf numFmtId="0" fontId="143" fillId="56" borderId="0" applyNumberFormat="0" applyBorder="0" applyAlignment="0" applyProtection="0"/>
    <xf numFmtId="0" fontId="76" fillId="0" borderId="0"/>
    <xf numFmtId="0" fontId="143" fillId="56" borderId="0" applyNumberFormat="0" applyBorder="0" applyAlignment="0" applyProtection="0"/>
    <xf numFmtId="0" fontId="143" fillId="56" borderId="0" applyNumberFormat="0" applyBorder="0" applyAlignment="0" applyProtection="0"/>
    <xf numFmtId="0" fontId="145"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6" fillId="0" borderId="0"/>
    <xf numFmtId="0" fontId="1"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76"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9" fillId="0" borderId="0"/>
    <xf numFmtId="0" fontId="76" fillId="0" borderId="0"/>
    <xf numFmtId="0" fontId="6"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6" fillId="0" borderId="0"/>
    <xf numFmtId="0" fontId="1"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9" fillId="0" borderId="0"/>
    <xf numFmtId="0" fontId="9"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9"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76"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9" fillId="0" borderId="0"/>
    <xf numFmtId="0" fontId="9"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76" fillId="0" borderId="0"/>
    <xf numFmtId="0" fontId="9"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9" fillId="0" borderId="0"/>
    <xf numFmtId="0" fontId="1" fillId="0" borderId="0"/>
    <xf numFmtId="0" fontId="9" fillId="0" borderId="0"/>
    <xf numFmtId="0" fontId="76" fillId="0" borderId="0"/>
    <xf numFmtId="0" fontId="1" fillId="0" borderId="0"/>
    <xf numFmtId="0" fontId="1" fillId="0" borderId="0"/>
    <xf numFmtId="0" fontId="76" fillId="0" borderId="0"/>
    <xf numFmtId="0" fontId="76" fillId="0" borderId="0"/>
    <xf numFmtId="0" fontId="1" fillId="0" borderId="0"/>
    <xf numFmtId="0" fontId="9"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9"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9"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76"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9"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alignment vertical="top"/>
    </xf>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alignment vertical="top"/>
    </xf>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9" fillId="0" borderId="0"/>
    <xf numFmtId="0" fontId="7"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alignment vertical="top"/>
    </xf>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protection locked="0"/>
    </xf>
    <xf numFmtId="0" fontId="76" fillId="0" borderId="0"/>
    <xf numFmtId="0" fontId="9"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9"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6"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76"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1" fillId="0" borderId="0"/>
    <xf numFmtId="0" fontId="1" fillId="0" borderId="0"/>
    <xf numFmtId="0" fontId="9" fillId="0" borderId="0"/>
    <xf numFmtId="0" fontId="1" fillId="0" borderId="0"/>
    <xf numFmtId="0" fontId="1" fillId="0" borderId="0"/>
    <xf numFmtId="0" fontId="1" fillId="0" borderId="0"/>
    <xf numFmtId="0" fontId="76" fillId="0" borderId="0"/>
    <xf numFmtId="0" fontId="9" fillId="0" borderId="0"/>
    <xf numFmtId="0" fontId="1" fillId="0" borderId="0"/>
    <xf numFmtId="0" fontId="76" fillId="0" borderId="0"/>
    <xf numFmtId="0" fontId="9"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4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46"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9" fillId="0" borderId="0">
      <protection locked="0"/>
    </xf>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9" fillId="0" borderId="0"/>
    <xf numFmtId="0" fontId="7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76"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9" fillId="0" borderId="0"/>
    <xf numFmtId="0" fontId="9" fillId="0" borderId="0"/>
    <xf numFmtId="0" fontId="9" fillId="0" borderId="0"/>
    <xf numFmtId="0" fontId="1" fillId="0" borderId="0"/>
    <xf numFmtId="0" fontId="76" fillId="0" borderId="0"/>
    <xf numFmtId="0" fontId="1"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9" fillId="0" borderId="0"/>
    <xf numFmtId="0" fontId="76" fillId="0" borderId="0"/>
    <xf numFmtId="0" fontId="1" fillId="0" borderId="0"/>
    <xf numFmtId="0" fontId="9" fillId="0" borderId="0"/>
    <xf numFmtId="0" fontId="9" fillId="0" borderId="0"/>
    <xf numFmtId="0" fontId="9" fillId="0" borderId="0"/>
    <xf numFmtId="0" fontId="76" fillId="0" borderId="0"/>
    <xf numFmtId="0" fontId="1" fillId="0" borderId="0"/>
    <xf numFmtId="0" fontId="1" fillId="0" borderId="0"/>
    <xf numFmtId="0" fontId="76" fillId="0" borderId="0"/>
    <xf numFmtId="0" fontId="1" fillId="0" borderId="0"/>
    <xf numFmtId="0" fontId="20" fillId="0" borderId="0"/>
    <xf numFmtId="0" fontId="20" fillId="0" borderId="0"/>
    <xf numFmtId="0" fontId="9" fillId="0" borderId="0"/>
    <xf numFmtId="0" fontId="76" fillId="0" borderId="0"/>
    <xf numFmtId="0" fontId="1" fillId="0" borderId="0"/>
    <xf numFmtId="0" fontId="1" fillId="0" borderId="0"/>
    <xf numFmtId="0" fontId="9" fillId="0" borderId="0"/>
    <xf numFmtId="0" fontId="76" fillId="0" borderId="0"/>
    <xf numFmtId="0" fontId="6" fillId="0" borderId="0"/>
    <xf numFmtId="0" fontId="6" fillId="0" borderId="0"/>
    <xf numFmtId="0" fontId="20" fillId="0" borderId="0"/>
    <xf numFmtId="0" fontId="20" fillId="0" borderId="0"/>
    <xf numFmtId="0" fontId="9" fillId="0" borderId="0"/>
    <xf numFmtId="0" fontId="76"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76" fillId="0" borderId="0"/>
    <xf numFmtId="0" fontId="9" fillId="0" borderId="0">
      <alignment vertical="top"/>
    </xf>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6"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6" fillId="0" borderId="0"/>
    <xf numFmtId="0" fontId="6" fillId="0" borderId="0"/>
    <xf numFmtId="0" fontId="76" fillId="0" borderId="0"/>
    <xf numFmtId="0" fontId="76" fillId="0" borderId="0"/>
    <xf numFmtId="0" fontId="9" fillId="0" borderId="0">
      <alignment vertical="top"/>
    </xf>
    <xf numFmtId="0" fontId="1" fillId="0" borderId="0"/>
    <xf numFmtId="0" fontId="76"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1" fillId="0" borderId="0"/>
    <xf numFmtId="0" fontId="6" fillId="0" borderId="0"/>
    <xf numFmtId="0" fontId="6" fillId="0" borderId="0"/>
    <xf numFmtId="0" fontId="76" fillId="0" borderId="0"/>
    <xf numFmtId="0" fontId="1" fillId="0" borderId="0"/>
    <xf numFmtId="0" fontId="9" fillId="0" borderId="0">
      <alignment vertical="top"/>
    </xf>
    <xf numFmtId="0" fontId="9" fillId="0" borderId="0">
      <alignment vertical="top"/>
    </xf>
    <xf numFmtId="0" fontId="76" fillId="0" borderId="0"/>
    <xf numFmtId="0" fontId="7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6" fillId="0" borderId="0"/>
    <xf numFmtId="0" fontId="1" fillId="0" borderId="0"/>
    <xf numFmtId="0" fontId="1" fillId="0" borderId="0"/>
    <xf numFmtId="0" fontId="76" fillId="0" borderId="0"/>
    <xf numFmtId="0" fontId="9" fillId="0" borderId="0"/>
    <xf numFmtId="0" fontId="6" fillId="0" borderId="0"/>
    <xf numFmtId="0" fontId="9"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6" fillId="0" borderId="0"/>
    <xf numFmtId="0" fontId="1" fillId="0" borderId="0"/>
    <xf numFmtId="0" fontId="9" fillId="0" borderId="0"/>
    <xf numFmtId="0" fontId="76" fillId="0" borderId="0"/>
    <xf numFmtId="0" fontId="9" fillId="0" borderId="0"/>
    <xf numFmtId="0" fontId="1" fillId="0" borderId="0"/>
    <xf numFmtId="0" fontId="9" fillId="0" borderId="0"/>
    <xf numFmtId="0" fontId="76" fillId="0" borderId="0"/>
    <xf numFmtId="0" fontId="1" fillId="0" borderId="0"/>
    <xf numFmtId="0" fontId="9" fillId="0" borderId="0"/>
    <xf numFmtId="0" fontId="76"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1"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6"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6" fillId="0" borderId="0"/>
    <xf numFmtId="0" fontId="76" fillId="0" borderId="0"/>
    <xf numFmtId="0" fontId="1" fillId="0" borderId="0"/>
    <xf numFmtId="0" fontId="1" fillId="0" borderId="0"/>
    <xf numFmtId="0" fontId="1" fillId="0" borderId="0"/>
    <xf numFmtId="0" fontId="76" fillId="0" borderId="0"/>
    <xf numFmtId="0" fontId="9" fillId="0" borderId="0"/>
    <xf numFmtId="0" fontId="1" fillId="0" borderId="0"/>
    <xf numFmtId="0" fontId="76" fillId="0" borderId="0"/>
    <xf numFmtId="0" fontId="1" fillId="0" borderId="0"/>
    <xf numFmtId="0" fontId="9" fillId="0" borderId="0"/>
    <xf numFmtId="0" fontId="1" fillId="0" borderId="0"/>
    <xf numFmtId="0" fontId="1" fillId="0" borderId="0"/>
    <xf numFmtId="0" fontId="76"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76" fillId="0" borderId="0"/>
    <xf numFmtId="0" fontId="1" fillId="0" borderId="0"/>
    <xf numFmtId="0" fontId="76" fillId="0" borderId="0"/>
    <xf numFmtId="0" fontId="1" fillId="0" borderId="0"/>
    <xf numFmtId="0" fontId="76" fillId="0" borderId="0"/>
    <xf numFmtId="0" fontId="76" fillId="0" borderId="0"/>
    <xf numFmtId="0" fontId="76" fillId="0" borderId="0"/>
    <xf numFmtId="0" fontId="76" fillId="0" borderId="0"/>
    <xf numFmtId="0" fontId="76" fillId="0" borderId="0"/>
    <xf numFmtId="0" fontId="9"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7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76" fillId="0" borderId="0"/>
    <xf numFmtId="0" fontId="1" fillId="0" borderId="0"/>
    <xf numFmtId="0" fontId="76"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76"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9" fillId="0" borderId="0"/>
    <xf numFmtId="0" fontId="76" fillId="0" borderId="0"/>
    <xf numFmtId="0" fontId="1" fillId="0" borderId="0"/>
    <xf numFmtId="0" fontId="1" fillId="0" borderId="0"/>
    <xf numFmtId="0" fontId="76" fillId="0" borderId="0"/>
    <xf numFmtId="0" fontId="71" fillId="0" borderId="0"/>
    <xf numFmtId="0" fontId="1" fillId="0" borderId="0"/>
    <xf numFmtId="0" fontId="76" fillId="0" borderId="0"/>
    <xf numFmtId="0" fontId="1" fillId="0" borderId="0"/>
    <xf numFmtId="0" fontId="1" fillId="0" borderId="0"/>
    <xf numFmtId="0" fontId="76"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6" fillId="0" borderId="0"/>
    <xf numFmtId="0" fontId="76" fillId="0" borderId="0"/>
    <xf numFmtId="0" fontId="71" fillId="0" borderId="0"/>
    <xf numFmtId="0" fontId="9" fillId="0" borderId="0"/>
    <xf numFmtId="0" fontId="9" fillId="0" borderId="0"/>
    <xf numFmtId="0" fontId="9" fillId="0" borderId="0"/>
    <xf numFmtId="0" fontId="76" fillId="0" borderId="0"/>
    <xf numFmtId="0" fontId="9" fillId="0" borderId="0"/>
    <xf numFmtId="0" fontId="76" fillId="0" borderId="0"/>
    <xf numFmtId="0" fontId="76" fillId="0" borderId="0"/>
    <xf numFmtId="0" fontId="9" fillId="0" borderId="0"/>
    <xf numFmtId="0" fontId="9" fillId="0" borderId="0"/>
    <xf numFmtId="0" fontId="9"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9"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6" fillId="0" borderId="0"/>
    <xf numFmtId="0" fontId="76" fillId="0" borderId="0"/>
    <xf numFmtId="0" fontId="9" fillId="0" borderId="0"/>
    <xf numFmtId="0" fontId="9" fillId="0" borderId="0"/>
    <xf numFmtId="0" fontId="76"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71" fillId="0" borderId="0"/>
    <xf numFmtId="0" fontId="7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6" fillId="0" borderId="0"/>
    <xf numFmtId="0" fontId="76"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76" fillId="0" borderId="0"/>
    <xf numFmtId="0" fontId="9" fillId="0" borderId="0"/>
    <xf numFmtId="0" fontId="1" fillId="0" borderId="0"/>
    <xf numFmtId="0" fontId="1" fillId="0" borderId="0"/>
    <xf numFmtId="0" fontId="9" fillId="0" borderId="0">
      <alignment vertical="top"/>
    </xf>
    <xf numFmtId="0" fontId="76" fillId="0" borderId="0"/>
    <xf numFmtId="0" fontId="9" fillId="0" borderId="0"/>
    <xf numFmtId="0" fontId="9" fillId="0" borderId="0"/>
    <xf numFmtId="0" fontId="9" fillId="0" borderId="0"/>
    <xf numFmtId="0" fontId="76" fillId="0" borderId="0"/>
    <xf numFmtId="0" fontId="7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6" fillId="0" borderId="0"/>
    <xf numFmtId="0" fontId="9" fillId="0" borderId="0"/>
    <xf numFmtId="0" fontId="1" fillId="0" borderId="0"/>
    <xf numFmtId="0" fontId="9" fillId="0" borderId="0"/>
    <xf numFmtId="0" fontId="76" fillId="0" borderId="0"/>
    <xf numFmtId="0" fontId="9" fillId="0" borderId="0"/>
    <xf numFmtId="0" fontId="9"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6"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6"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76" fillId="0" borderId="0"/>
    <xf numFmtId="0" fontId="76"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72" fillId="0" borderId="0"/>
    <xf numFmtId="0" fontId="72" fillId="0" borderId="0"/>
    <xf numFmtId="0" fontId="1" fillId="0" borderId="0"/>
    <xf numFmtId="0" fontId="76" fillId="0" borderId="0"/>
    <xf numFmtId="0" fontId="6" fillId="0" borderId="0"/>
    <xf numFmtId="0" fontId="6" fillId="0" borderId="0"/>
    <xf numFmtId="0" fontId="76" fillId="0" borderId="0"/>
    <xf numFmtId="0" fontId="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2" fillId="0" borderId="0"/>
    <xf numFmtId="0" fontId="72"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1" fillId="0" borderId="0"/>
    <xf numFmtId="0" fontId="9" fillId="0" borderId="0"/>
    <xf numFmtId="0" fontId="76" fillId="0" borderId="0"/>
    <xf numFmtId="0" fontId="1" fillId="0" borderId="0"/>
    <xf numFmtId="0" fontId="1" fillId="0" borderId="0"/>
    <xf numFmtId="0" fontId="6" fillId="0" borderId="0"/>
    <xf numFmtId="0" fontId="76" fillId="0" borderId="0"/>
    <xf numFmtId="0" fontId="9" fillId="0" borderId="0"/>
    <xf numFmtId="0" fontId="76" fillId="0" borderId="0"/>
    <xf numFmtId="0" fontId="9" fillId="0" borderId="0"/>
    <xf numFmtId="0" fontId="1" fillId="0" borderId="0"/>
    <xf numFmtId="0" fontId="1" fillId="0" borderId="0"/>
    <xf numFmtId="0" fontId="6" fillId="0" borderId="0"/>
    <xf numFmtId="0" fontId="76" fillId="0" borderId="0"/>
    <xf numFmtId="0" fontId="1" fillId="0" borderId="0"/>
    <xf numFmtId="0" fontId="76" fillId="0" borderId="0"/>
    <xf numFmtId="0" fontId="1" fillId="0" borderId="0"/>
    <xf numFmtId="0" fontId="76" fillId="0" borderId="0"/>
    <xf numFmtId="0" fontId="1" fillId="0" borderId="0"/>
    <xf numFmtId="0" fontId="6" fillId="0" borderId="0"/>
    <xf numFmtId="0" fontId="76" fillId="0" borderId="0"/>
    <xf numFmtId="0" fontId="1"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147" fillId="0" borderId="0"/>
    <xf numFmtId="0" fontId="6" fillId="0" borderId="0"/>
    <xf numFmtId="0" fontId="6" fillId="0" borderId="0"/>
    <xf numFmtId="0" fontId="76" fillId="0" borderId="0"/>
    <xf numFmtId="0" fontId="6" fillId="0" borderId="0"/>
    <xf numFmtId="0" fontId="6" fillId="0" borderId="0"/>
    <xf numFmtId="0" fontId="71" fillId="0" borderId="0"/>
    <xf numFmtId="0" fontId="147" fillId="0" borderId="0"/>
    <xf numFmtId="0" fontId="9" fillId="0" borderId="0">
      <alignment vertical="top"/>
    </xf>
    <xf numFmtId="0" fontId="76" fillId="0" borderId="0"/>
    <xf numFmtId="0" fontId="1" fillId="0" borderId="0"/>
    <xf numFmtId="0" fontId="6" fillId="0" borderId="0"/>
    <xf numFmtId="0" fontId="1" fillId="0" borderId="0"/>
    <xf numFmtId="0" fontId="72"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1" fillId="0" borderId="0"/>
    <xf numFmtId="0" fontId="1" fillId="0" borderId="0"/>
    <xf numFmtId="0" fontId="76" fillId="0" borderId="0"/>
    <xf numFmtId="0" fontId="9" fillId="0" borderId="0"/>
    <xf numFmtId="0" fontId="76" fillId="0" borderId="0"/>
    <xf numFmtId="0" fontId="9" fillId="0" borderId="0"/>
    <xf numFmtId="0" fontId="1" fillId="0" borderId="0"/>
    <xf numFmtId="0" fontId="9" fillId="0" borderId="0"/>
    <xf numFmtId="0" fontId="76" fillId="0" borderId="0"/>
    <xf numFmtId="0" fontId="1" fillId="0" borderId="0"/>
    <xf numFmtId="0" fontId="1" fillId="0" borderId="0"/>
    <xf numFmtId="0" fontId="76" fillId="0" borderId="0"/>
    <xf numFmtId="0" fontId="76" fillId="0" borderId="0"/>
    <xf numFmtId="0" fontId="1" fillId="0" borderId="0"/>
    <xf numFmtId="0" fontId="9" fillId="0" borderId="0"/>
    <xf numFmtId="0" fontId="9" fillId="0" borderId="0"/>
    <xf numFmtId="0" fontId="76" fillId="0" borderId="0"/>
    <xf numFmtId="0" fontId="6" fillId="0" borderId="0"/>
    <xf numFmtId="0" fontId="6" fillId="0" borderId="0"/>
    <xf numFmtId="0" fontId="76" fillId="0" borderId="0"/>
    <xf numFmtId="0" fontId="72"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6" fillId="0" borderId="0"/>
    <xf numFmtId="0" fontId="1" fillId="0" borderId="0"/>
    <xf numFmtId="0" fontId="1" fillId="0" borderId="0"/>
    <xf numFmtId="0" fontId="76" fillId="0" borderId="0"/>
    <xf numFmtId="0" fontId="76" fillId="0" borderId="0"/>
    <xf numFmtId="0" fontId="9" fillId="0" borderId="0"/>
    <xf numFmtId="0" fontId="76" fillId="0" borderId="0"/>
    <xf numFmtId="0" fontId="9" fillId="0" borderId="0"/>
    <xf numFmtId="0" fontId="9" fillId="0" borderId="0"/>
    <xf numFmtId="0" fontId="9" fillId="0" borderId="0"/>
    <xf numFmtId="0" fontId="76" fillId="0" borderId="0"/>
    <xf numFmtId="0" fontId="1"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76" fillId="0" borderId="0"/>
    <xf numFmtId="0" fontId="1" fillId="0" borderId="0"/>
    <xf numFmtId="0" fontId="1" fillId="0" borderId="0"/>
    <xf numFmtId="0" fontId="76" fillId="0" borderId="0"/>
    <xf numFmtId="0" fontId="76" fillId="0" borderId="0"/>
    <xf numFmtId="0" fontId="9" fillId="0" borderId="0"/>
    <xf numFmtId="0" fontId="76" fillId="0" borderId="0"/>
    <xf numFmtId="0" fontId="9" fillId="0" borderId="0"/>
    <xf numFmtId="0" fontId="9" fillId="0" borderId="0"/>
    <xf numFmtId="0" fontId="9" fillId="0" borderId="0"/>
    <xf numFmtId="0" fontId="76" fillId="0" borderId="0"/>
    <xf numFmtId="0" fontId="1" fillId="0" borderId="0"/>
    <xf numFmtId="0" fontId="76"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2"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2" fillId="0" borderId="0"/>
    <xf numFmtId="0" fontId="72" fillId="0" borderId="0"/>
    <xf numFmtId="0" fontId="6" fillId="0" borderId="0"/>
    <xf numFmtId="0" fontId="76" fillId="0" borderId="0"/>
    <xf numFmtId="0" fontId="6" fillId="0" borderId="0"/>
    <xf numFmtId="0" fontId="6" fillId="0" borderId="0"/>
    <xf numFmtId="0" fontId="76" fillId="0" borderId="0"/>
    <xf numFmtId="0" fontId="76" fillId="0" borderId="0"/>
    <xf numFmtId="0" fontId="76" fillId="0" borderId="0"/>
    <xf numFmtId="0" fontId="6" fillId="0" borderId="0"/>
    <xf numFmtId="0" fontId="76" fillId="0" borderId="0"/>
    <xf numFmtId="0" fontId="6" fillId="0" borderId="0"/>
    <xf numFmtId="0" fontId="6" fillId="0" borderId="0"/>
    <xf numFmtId="0" fontId="76" fillId="0" borderId="0"/>
    <xf numFmtId="0" fontId="76" fillId="0" borderId="0"/>
    <xf numFmtId="0" fontId="76" fillId="0" borderId="0"/>
    <xf numFmtId="0" fontId="6" fillId="0" borderId="0"/>
    <xf numFmtId="0" fontId="72" fillId="0" borderId="0"/>
    <xf numFmtId="0" fontId="6" fillId="0" borderId="0"/>
    <xf numFmtId="0" fontId="72" fillId="0" borderId="0"/>
    <xf numFmtId="0" fontId="72" fillId="0" borderId="0"/>
    <xf numFmtId="0" fontId="1" fillId="0" borderId="0"/>
    <xf numFmtId="0" fontId="76" fillId="0" borderId="0"/>
    <xf numFmtId="0" fontId="9" fillId="0" borderId="0"/>
    <xf numFmtId="0" fontId="1" fillId="0" borderId="0"/>
    <xf numFmtId="0" fontId="76"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6" fillId="0" borderId="0"/>
    <xf numFmtId="0" fontId="1" fillId="0" borderId="0"/>
    <xf numFmtId="0" fontId="1" fillId="0" borderId="0"/>
    <xf numFmtId="0" fontId="1" fillId="0" borderId="0"/>
    <xf numFmtId="0" fontId="1" fillId="0" borderId="0"/>
    <xf numFmtId="0" fontId="6" fillId="0" borderId="0"/>
    <xf numFmtId="0" fontId="72" fillId="0" borderId="0"/>
    <xf numFmtId="0" fontId="9" fillId="0" borderId="0"/>
    <xf numFmtId="0" fontId="1" fillId="0" borderId="0"/>
    <xf numFmtId="0" fontId="1" fillId="0" borderId="0"/>
    <xf numFmtId="0" fontId="1" fillId="0" borderId="0"/>
    <xf numFmtId="0" fontId="1" fillId="0" borderId="0"/>
    <xf numFmtId="0" fontId="76" fillId="0" borderId="0"/>
    <xf numFmtId="0" fontId="1" fillId="0" borderId="0"/>
    <xf numFmtId="0" fontId="9" fillId="0" borderId="0"/>
    <xf numFmtId="0" fontId="7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9" fillId="0" borderId="0"/>
    <xf numFmtId="0" fontId="76" fillId="0" borderId="0"/>
    <xf numFmtId="0" fontId="9" fillId="0" borderId="0"/>
    <xf numFmtId="0" fontId="9" fillId="0" borderId="0"/>
    <xf numFmtId="0" fontId="9" fillId="0" borderId="0"/>
    <xf numFmtId="0" fontId="72" fillId="0" borderId="0"/>
    <xf numFmtId="0" fontId="76" fillId="0" borderId="0"/>
    <xf numFmtId="0" fontId="6" fillId="0" borderId="0"/>
    <xf numFmtId="0" fontId="6" fillId="0" borderId="0"/>
    <xf numFmtId="0" fontId="76" fillId="0" borderId="0"/>
    <xf numFmtId="0" fontId="76" fillId="0" borderId="0"/>
    <xf numFmtId="0" fontId="76" fillId="0" borderId="0"/>
    <xf numFmtId="0" fontId="6" fillId="0" borderId="0"/>
    <xf numFmtId="0" fontId="7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1" fillId="0" borderId="0"/>
    <xf numFmtId="0" fontId="9" fillId="0" borderId="0"/>
    <xf numFmtId="0" fontId="76" fillId="0" borderId="0"/>
    <xf numFmtId="0" fontId="6" fillId="0" borderId="0"/>
    <xf numFmtId="0" fontId="9"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2" fillId="0" borderId="0"/>
    <xf numFmtId="0" fontId="1" fillId="0" borderId="0"/>
    <xf numFmtId="0" fontId="72"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47"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8" fillId="0" borderId="0"/>
    <xf numFmtId="0" fontId="147"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6" fillId="0" borderId="0"/>
    <xf numFmtId="0" fontId="1" fillId="0" borderId="0"/>
    <xf numFmtId="0" fontId="1"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1" fillId="0" borderId="0"/>
    <xf numFmtId="0" fontId="76" fillId="0" borderId="0"/>
    <xf numFmtId="0" fontId="6" fillId="0" borderId="0"/>
    <xf numFmtId="0" fontId="6" fillId="0" borderId="0"/>
    <xf numFmtId="0" fontId="9"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9" fillId="0" borderId="0"/>
    <xf numFmtId="0" fontId="6" fillId="0" borderId="0"/>
    <xf numFmtId="0" fontId="76" fillId="0" borderId="0"/>
    <xf numFmtId="0" fontId="6" fillId="0" borderId="0"/>
    <xf numFmtId="0" fontId="6" fillId="0" borderId="0"/>
    <xf numFmtId="0" fontId="76" fillId="0" borderId="0"/>
    <xf numFmtId="0" fontId="72" fillId="0" borderId="0"/>
    <xf numFmtId="0" fontId="72"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6" fillId="0" borderId="0"/>
    <xf numFmtId="0" fontId="72" fillId="0" borderId="0"/>
    <xf numFmtId="0" fontId="72"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2" fillId="0" borderId="0"/>
    <xf numFmtId="0" fontId="72" fillId="0" borderId="0"/>
    <xf numFmtId="1" fontId="6" fillId="0" borderId="0" applyFill="0" applyBorder="0" applyProtection="0">
      <alignment horizontal="right"/>
    </xf>
    <xf numFmtId="0" fontId="76" fillId="0" borderId="0"/>
    <xf numFmtId="0" fontId="9" fillId="0" borderId="0"/>
    <xf numFmtId="1" fontId="6" fillId="0" borderId="0" applyFill="0" applyBorder="0" applyProtection="0">
      <alignment horizontal="right"/>
    </xf>
    <xf numFmtId="0" fontId="76" fillId="0" borderId="0"/>
    <xf numFmtId="1" fontId="6" fillId="0" borderId="0" applyFill="0" applyBorder="0" applyProtection="0">
      <alignment horizontal="right"/>
    </xf>
    <xf numFmtId="0" fontId="76" fillId="0" borderId="0"/>
    <xf numFmtId="0" fontId="72"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2" fillId="0" borderId="0"/>
    <xf numFmtId="0" fontId="72"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 fontId="6" fillId="0" borderId="0" applyFill="0" applyBorder="0" applyProtection="0">
      <alignment horizontal="right"/>
    </xf>
    <xf numFmtId="0" fontId="76" fillId="0" borderId="0"/>
    <xf numFmtId="0" fontId="1" fillId="0" borderId="0"/>
    <xf numFmtId="0" fontId="76" fillId="0" borderId="0"/>
    <xf numFmtId="0" fontId="76" fillId="0" borderId="0"/>
    <xf numFmtId="0" fontId="1" fillId="0" borderId="0"/>
    <xf numFmtId="0" fontId="1"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2" fillId="0" borderId="0"/>
    <xf numFmtId="0" fontId="72" fillId="0" borderId="0"/>
    <xf numFmtId="0" fontId="1" fillId="0" borderId="0"/>
    <xf numFmtId="0" fontId="76" fillId="0" borderId="0"/>
    <xf numFmtId="0" fontId="1" fillId="0" borderId="0"/>
    <xf numFmtId="0" fontId="6" fillId="0" borderId="0"/>
    <xf numFmtId="0" fontId="76" fillId="0" borderId="0"/>
    <xf numFmtId="0" fontId="1"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2" fillId="0" borderId="0"/>
    <xf numFmtId="0" fontId="72" fillId="0" borderId="0"/>
    <xf numFmtId="0" fontId="1" fillId="0" borderId="0"/>
    <xf numFmtId="0" fontId="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6" fillId="0" borderId="0"/>
    <xf numFmtId="0" fontId="76"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6"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6"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6"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6"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2" fillId="0" borderId="0"/>
    <xf numFmtId="0" fontId="9" fillId="0" borderId="0">
      <alignment vertical="top"/>
    </xf>
    <xf numFmtId="0" fontId="9" fillId="0" borderId="0"/>
    <xf numFmtId="0" fontId="9" fillId="0" borderId="0"/>
    <xf numFmtId="0" fontId="72"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6" fillId="0" borderId="0"/>
    <xf numFmtId="0" fontId="1" fillId="0" borderId="0"/>
    <xf numFmtId="0" fontId="1" fillId="0" borderId="0"/>
    <xf numFmtId="0" fontId="9" fillId="0" borderId="0"/>
    <xf numFmtId="0" fontId="9" fillId="0" borderId="0"/>
    <xf numFmtId="0" fontId="6" fillId="0" borderId="0"/>
    <xf numFmtId="0" fontId="72" fillId="0" borderId="0"/>
    <xf numFmtId="0" fontId="6" fillId="0" borderId="0"/>
    <xf numFmtId="0" fontId="1" fillId="0" borderId="0"/>
    <xf numFmtId="0" fontId="1" fillId="0" borderId="0"/>
    <xf numFmtId="0" fontId="6" fillId="0" borderId="0"/>
    <xf numFmtId="0" fontId="1" fillId="0" borderId="0"/>
    <xf numFmtId="0" fontId="6" fillId="0" borderId="0"/>
    <xf numFmtId="0" fontId="76" fillId="0" borderId="0"/>
    <xf numFmtId="0" fontId="1" fillId="0" borderId="0"/>
    <xf numFmtId="0" fontId="6" fillId="0" borderId="0"/>
    <xf numFmtId="0" fontId="76" fillId="0" borderId="0"/>
    <xf numFmtId="0" fontId="72" fillId="0" borderId="0"/>
    <xf numFmtId="0" fontId="72" fillId="0" borderId="0"/>
    <xf numFmtId="0" fontId="72" fillId="0" borderId="0"/>
    <xf numFmtId="0" fontId="6" fillId="0" borderId="0"/>
    <xf numFmtId="0" fontId="9" fillId="0" borderId="0"/>
    <xf numFmtId="0" fontId="9" fillId="0" borderId="0"/>
    <xf numFmtId="0" fontId="9" fillId="0" borderId="0"/>
    <xf numFmtId="0" fontId="9" fillId="0" borderId="0"/>
    <xf numFmtId="0" fontId="6" fillId="0" borderId="0"/>
    <xf numFmtId="0" fontId="76" fillId="0" borderId="0"/>
    <xf numFmtId="0" fontId="76" fillId="0" borderId="0"/>
    <xf numFmtId="0" fontId="9" fillId="0" borderId="0"/>
    <xf numFmtId="0" fontId="9" fillId="0" borderId="0"/>
    <xf numFmtId="0" fontId="9" fillId="0" borderId="0"/>
    <xf numFmtId="0" fontId="6" fillId="0" borderId="0"/>
    <xf numFmtId="0" fontId="72"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7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9"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6" fillId="0" borderId="0"/>
    <xf numFmtId="0" fontId="6" fillId="0" borderId="0"/>
    <xf numFmtId="0" fontId="1" fillId="0" borderId="0"/>
    <xf numFmtId="0" fontId="147" fillId="0" borderId="0"/>
    <xf numFmtId="0" fontId="6" fillId="0" borderId="0"/>
    <xf numFmtId="0" fontId="147" fillId="0" borderId="0"/>
    <xf numFmtId="0" fontId="9" fillId="0" borderId="0"/>
    <xf numFmtId="0" fontId="6" fillId="0" borderId="0"/>
    <xf numFmtId="0" fontId="6" fillId="0" borderId="0"/>
    <xf numFmtId="0" fontId="76" fillId="0" borderId="0"/>
    <xf numFmtId="0" fontId="76"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6"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1" fontId="6" fillId="0" borderId="0" applyFill="0" applyBorder="0" applyProtection="0">
      <alignment horizontal="right"/>
    </xf>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7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6" fillId="0" borderId="0"/>
    <xf numFmtId="0" fontId="9" fillId="0" borderId="0"/>
    <xf numFmtId="0" fontId="7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6" fillId="0" borderId="0"/>
    <xf numFmtId="0" fontId="76" fillId="0" borderId="0"/>
    <xf numFmtId="0" fontId="76" fillId="0" borderId="0"/>
    <xf numFmtId="0" fontId="76" fillId="0" borderId="0"/>
    <xf numFmtId="0" fontId="6" fillId="0" borderId="0"/>
    <xf numFmtId="0" fontId="9" fillId="0" borderId="0"/>
    <xf numFmtId="1" fontId="6" fillId="0" borderId="0" applyFill="0" applyBorder="0" applyProtection="0">
      <alignment horizontal="right"/>
    </xf>
    <xf numFmtId="0" fontId="76" fillId="0" borderId="0"/>
    <xf numFmtId="1" fontId="6" fillId="0" borderId="0" applyFill="0" applyBorder="0" applyProtection="0">
      <alignment horizontal="right"/>
    </xf>
    <xf numFmtId="0" fontId="6" fillId="0" borderId="0"/>
    <xf numFmtId="0" fontId="76"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6" fillId="0" borderId="0"/>
    <xf numFmtId="0" fontId="9"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6" fillId="0" borderId="0"/>
    <xf numFmtId="0" fontId="9" fillId="0" borderId="0"/>
    <xf numFmtId="0" fontId="1" fillId="0" borderId="0"/>
    <xf numFmtId="0" fontId="6" fillId="0" borderId="0"/>
    <xf numFmtId="0" fontId="1" fillId="0" borderId="0"/>
    <xf numFmtId="0" fontId="108" fillId="0" borderId="0"/>
    <xf numFmtId="0" fontId="1" fillId="0" borderId="0"/>
    <xf numFmtId="0" fontId="76"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9" fillId="0" borderId="0"/>
    <xf numFmtId="0" fontId="9"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7" fillId="0" borderId="0"/>
    <xf numFmtId="0" fontId="76"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6" fillId="0" borderId="0"/>
    <xf numFmtId="0" fontId="1" fillId="0" borderId="0"/>
    <xf numFmtId="0" fontId="1" fillId="0" borderId="0"/>
    <xf numFmtId="1" fontId="6" fillId="0" borderId="0" applyFill="0" applyBorder="0" applyProtection="0">
      <alignment horizontal="right"/>
    </xf>
    <xf numFmtId="0" fontId="76" fillId="0" borderId="0"/>
    <xf numFmtId="0" fontId="76"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6" fillId="0" borderId="0"/>
    <xf numFmtId="0" fontId="76"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6" fillId="0" borderId="0"/>
    <xf numFmtId="0" fontId="1" fillId="0" borderId="0"/>
    <xf numFmtId="0" fontId="1" fillId="0" borderId="0"/>
    <xf numFmtId="0" fontId="10" fillId="0" borderId="0"/>
    <xf numFmtId="0" fontId="76" fillId="0" borderId="0"/>
    <xf numFmtId="0" fontId="76" fillId="0" borderId="0"/>
    <xf numFmtId="0" fontId="76"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6" fillId="0" borderId="0"/>
    <xf numFmtId="0" fontId="6" fillId="0" borderId="0"/>
    <xf numFmtId="0" fontId="1" fillId="0" borderId="0"/>
    <xf numFmtId="0" fontId="1" fillId="0" borderId="0"/>
    <xf numFmtId="0" fontId="1" fillId="0" borderId="0"/>
    <xf numFmtId="0" fontId="76" fillId="0" borderId="0"/>
    <xf numFmtId="0" fontId="76" fillId="0" borderId="0"/>
    <xf numFmtId="0" fontId="6" fillId="0" borderId="0"/>
    <xf numFmtId="0" fontId="76" fillId="0" borderId="0"/>
    <xf numFmtId="0" fontId="76" fillId="0" borderId="0"/>
    <xf numFmtId="0" fontId="6" fillId="0" borderId="0"/>
    <xf numFmtId="0" fontId="6" fillId="0" borderId="0"/>
    <xf numFmtId="0" fontId="76" fillId="0" borderId="0"/>
    <xf numFmtId="0" fontId="76" fillId="0" borderId="0"/>
    <xf numFmtId="0" fontId="76" fillId="0" borderId="0"/>
    <xf numFmtId="0" fontId="9" fillId="0" borderId="0"/>
    <xf numFmtId="0" fontId="6" fillId="0" borderId="0"/>
    <xf numFmtId="0" fontId="9" fillId="0" borderId="0"/>
    <xf numFmtId="0" fontId="9" fillId="0" borderId="0"/>
    <xf numFmtId="0" fontId="6" fillId="0" borderId="0"/>
    <xf numFmtId="0" fontId="6" fillId="0" borderId="0"/>
    <xf numFmtId="0" fontId="76" fillId="0" borderId="0"/>
    <xf numFmtId="0" fontId="7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6" fillId="0" borderId="0"/>
    <xf numFmtId="0" fontId="9" fillId="0" borderId="0"/>
    <xf numFmtId="0" fontId="6" fillId="0" borderId="0"/>
    <xf numFmtId="0" fontId="76" fillId="0" borderId="0"/>
    <xf numFmtId="0" fontId="1" fillId="0" borderId="0"/>
    <xf numFmtId="0" fontId="1" fillId="0" borderId="0"/>
    <xf numFmtId="0" fontId="6" fillId="0" borderId="0"/>
    <xf numFmtId="0" fontId="76"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6"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6"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6" fillId="0" borderId="0"/>
    <xf numFmtId="0" fontId="6" fillId="0" borderId="0"/>
    <xf numFmtId="0" fontId="1" fillId="0" borderId="0"/>
    <xf numFmtId="0" fontId="1" fillId="0" borderId="0"/>
    <xf numFmtId="0" fontId="6" fillId="0" borderId="0"/>
    <xf numFmtId="0" fontId="76" fillId="0" borderId="0"/>
    <xf numFmtId="0" fontId="1" fillId="0" borderId="0"/>
    <xf numFmtId="0" fontId="76" fillId="0" borderId="0"/>
    <xf numFmtId="0" fontId="9" fillId="0" borderId="0">
      <alignment vertical="top"/>
    </xf>
    <xf numFmtId="0" fontId="76" fillId="0" borderId="0"/>
    <xf numFmtId="0" fontId="76" fillId="0" borderId="0"/>
    <xf numFmtId="0" fontId="9" fillId="0" borderId="0">
      <alignment vertical="top"/>
    </xf>
    <xf numFmtId="0" fontId="6" fillId="0" borderId="0"/>
    <xf numFmtId="0" fontId="9" fillId="0" borderId="0">
      <alignment vertical="top"/>
    </xf>
    <xf numFmtId="0" fontId="76" fillId="0" borderId="0"/>
    <xf numFmtId="0" fontId="9" fillId="0" borderId="0">
      <alignment vertical="top"/>
    </xf>
    <xf numFmtId="0" fontId="6" fillId="0" borderId="0"/>
    <xf numFmtId="0" fontId="1" fillId="0" borderId="0"/>
    <xf numFmtId="0" fontId="1" fillId="0" borderId="0"/>
    <xf numFmtId="0" fontId="76"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6" fillId="0" borderId="0"/>
    <xf numFmtId="0" fontId="6" fillId="0" borderId="0"/>
    <xf numFmtId="0" fontId="1" fillId="0" borderId="0"/>
    <xf numFmtId="0" fontId="1" fillId="0" borderId="0"/>
    <xf numFmtId="0" fontId="6" fillId="0" borderId="0"/>
    <xf numFmtId="0" fontId="7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76"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76"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alignment vertical="top"/>
    </xf>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9" fillId="0" borderId="0"/>
    <xf numFmtId="0" fontId="76" fillId="0" borderId="0"/>
    <xf numFmtId="0" fontId="9"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 fillId="0" borderId="0"/>
    <xf numFmtId="0" fontId="1" fillId="0" borderId="0"/>
    <xf numFmtId="0" fontId="6" fillId="0" borderId="0"/>
    <xf numFmtId="0" fontId="1" fillId="0" borderId="0"/>
    <xf numFmtId="0" fontId="1"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48"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76" fillId="0" borderId="0"/>
    <xf numFmtId="0" fontId="76" fillId="0" borderId="0"/>
    <xf numFmtId="0" fontId="1" fillId="0" borderId="0"/>
    <xf numFmtId="0" fontId="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76" fillId="0" borderId="0"/>
    <xf numFmtId="0" fontId="6" fillId="0" borderId="0"/>
    <xf numFmtId="0" fontId="1"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76" fillId="0" borderId="0"/>
    <xf numFmtId="0" fontId="76" fillId="0" borderId="0"/>
    <xf numFmtId="0" fontId="1" fillId="0" borderId="0"/>
    <xf numFmtId="0" fontId="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0"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0"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0" fillId="0" borderId="0"/>
    <xf numFmtId="0" fontId="10" fillId="0" borderId="0"/>
    <xf numFmtId="0" fontId="1" fillId="0" borderId="0"/>
    <xf numFmtId="0" fontId="1" fillId="0" borderId="0"/>
    <xf numFmtId="0" fontId="1"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0"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0"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0" fillId="0" borderId="0"/>
    <xf numFmtId="0" fontId="10" fillId="0" borderId="0"/>
    <xf numFmtId="0" fontId="1" fillId="0" borderId="0"/>
    <xf numFmtId="0" fontId="1" fillId="0" borderId="0"/>
    <xf numFmtId="0" fontId="1"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0" fillId="0" borderId="0"/>
    <xf numFmtId="0" fontId="6" fillId="0" borderId="0"/>
    <xf numFmtId="0" fontId="76" fillId="0" borderId="0"/>
    <xf numFmtId="0" fontId="10" fillId="0" borderId="0"/>
    <xf numFmtId="0" fontId="1" fillId="0" borderId="0"/>
    <xf numFmtId="0" fontId="1" fillId="0" borderId="0"/>
    <xf numFmtId="0" fontId="1" fillId="0" borderId="0"/>
    <xf numFmtId="0" fontId="76" fillId="0" borderId="0"/>
    <xf numFmtId="0" fontId="10"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6"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1" fillId="0" borderId="0"/>
    <xf numFmtId="0" fontId="1" fillId="0" borderId="0"/>
    <xf numFmtId="0" fontId="6" fillId="0" borderId="0"/>
    <xf numFmtId="0" fontId="76"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76" fillId="0" borderId="0"/>
    <xf numFmtId="0" fontId="6" fillId="0" borderId="0"/>
    <xf numFmtId="0" fontId="1" fillId="0" borderId="0"/>
    <xf numFmtId="0" fontId="1" fillId="0" borderId="0"/>
    <xf numFmtId="0" fontId="1" fillId="0" borderId="0"/>
    <xf numFmtId="0" fontId="1" fillId="0" borderId="0"/>
    <xf numFmtId="0" fontId="76" fillId="0" borderId="0"/>
    <xf numFmtId="0" fontId="1" fillId="0" borderId="0"/>
    <xf numFmtId="0" fontId="6" fillId="0" borderId="0"/>
    <xf numFmtId="0" fontId="1" fillId="0" borderId="0"/>
    <xf numFmtId="0" fontId="1" fillId="0" borderId="0"/>
    <xf numFmtId="0" fontId="76"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84" fillId="0" borderId="0">
      <alignment horizontal="left"/>
    </xf>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76" fillId="50" borderId="37" applyNumberFormat="0" applyFont="0" applyAlignment="0" applyProtection="0"/>
    <xf numFmtId="0" fontId="76"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6"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50" borderId="37" applyNumberFormat="0" applyFont="0" applyAlignment="0" applyProtection="0"/>
    <xf numFmtId="0" fontId="76" fillId="0" borderId="0"/>
    <xf numFmtId="0" fontId="76" fillId="50" borderId="37" applyNumberFormat="0" applyFont="0" applyAlignment="0" applyProtection="0"/>
    <xf numFmtId="0" fontId="9" fillId="50" borderId="37" applyNumberFormat="0" applyFont="0" applyAlignment="0" applyProtection="0"/>
    <xf numFmtId="0" fontId="76" fillId="50" borderId="37" applyNumberFormat="0" applyFont="0" applyAlignment="0" applyProtection="0"/>
    <xf numFmtId="0" fontId="6" fillId="0" borderId="0"/>
    <xf numFmtId="0" fontId="76"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6" fillId="0" borderId="0"/>
    <xf numFmtId="0" fontId="9" fillId="50" borderId="37" applyNumberFormat="0" applyFont="0" applyAlignment="0" applyProtection="0"/>
    <xf numFmtId="0" fontId="76" fillId="2" borderId="1" applyNumberFormat="0" applyFont="0" applyAlignment="0" applyProtection="0"/>
    <xf numFmtId="0" fontId="6" fillId="0" borderId="0"/>
    <xf numFmtId="0" fontId="76" fillId="50" borderId="37" applyNumberFormat="0" applyFont="0" applyAlignment="0" applyProtection="0"/>
    <xf numFmtId="0" fontId="76" fillId="50" borderId="37"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50" borderId="37" applyNumberFormat="0" applyFont="0" applyAlignment="0" applyProtection="0"/>
    <xf numFmtId="0" fontId="76" fillId="0" borderId="0"/>
    <xf numFmtId="0" fontId="76" fillId="2" borderId="1" applyNumberFormat="0" applyFont="0" applyAlignment="0" applyProtection="0"/>
    <xf numFmtId="0" fontId="76" fillId="2" borderId="1" applyNumberFormat="0" applyFont="0" applyAlignment="0" applyProtection="0"/>
    <xf numFmtId="0" fontId="76" fillId="2" borderId="1" applyNumberFormat="0" applyFont="0" applyAlignment="0" applyProtection="0"/>
    <xf numFmtId="0" fontId="9" fillId="50" borderId="37" applyNumberFormat="0" applyFont="0" applyAlignment="0" applyProtection="0"/>
    <xf numFmtId="0" fontId="84"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76"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4"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4"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6" fillId="0" borderId="0"/>
    <xf numFmtId="0" fontId="9" fillId="50" borderId="37" applyNumberFormat="0" applyFont="0" applyAlignment="0" applyProtection="0"/>
    <xf numFmtId="0" fontId="84"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84"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2" borderId="1"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84" fillId="0" borderId="0">
      <alignment horizontal="left"/>
    </xf>
    <xf numFmtId="0" fontId="84"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4"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9" fillId="50" borderId="37" applyNumberFormat="0" applyFont="0" applyAlignment="0" applyProtection="0"/>
    <xf numFmtId="0" fontId="6" fillId="0" borderId="0"/>
    <xf numFmtId="0" fontId="84"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4"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4"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84"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84" fillId="0" borderId="0">
      <alignment horizontal="left"/>
    </xf>
    <xf numFmtId="0" fontId="6" fillId="0" borderId="0"/>
    <xf numFmtId="0" fontId="84"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4" fillId="0" borderId="0">
      <alignment horizontal="left"/>
    </xf>
    <xf numFmtId="0" fontId="76" fillId="0" borderId="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4" fillId="0" borderId="0">
      <alignment horizontal="left"/>
    </xf>
    <xf numFmtId="0" fontId="76" fillId="0" borderId="0"/>
    <xf numFmtId="0" fontId="1" fillId="2" borderId="1" applyNumberFormat="0" applyFont="0" applyAlignment="0" applyProtection="0"/>
    <xf numFmtId="0" fontId="1" fillId="2" borderId="1" applyNumberFormat="0" applyFont="0" applyAlignment="0" applyProtection="0"/>
    <xf numFmtId="0" fontId="76" fillId="0" borderId="0"/>
    <xf numFmtId="0" fontId="149" fillId="0" borderId="0"/>
    <xf numFmtId="0" fontId="64" fillId="14" borderId="13" applyNumberFormat="0" applyAlignment="0" applyProtection="0"/>
    <xf numFmtId="0" fontId="150" fillId="53" borderId="39" applyNumberFormat="0" applyAlignment="0" applyProtection="0"/>
    <xf numFmtId="0" fontId="151" fillId="53" borderId="39" applyNumberFormat="0" applyAlignment="0" applyProtection="0"/>
    <xf numFmtId="0" fontId="151" fillId="53" borderId="39" applyNumberFormat="0" applyAlignment="0" applyProtection="0"/>
    <xf numFmtId="0" fontId="150" fillId="53" borderId="39" applyNumberFormat="0" applyAlignment="0" applyProtection="0"/>
    <xf numFmtId="0" fontId="151" fillId="53" borderId="39" applyNumberFormat="0" applyAlignment="0" applyProtection="0"/>
    <xf numFmtId="0" fontId="76" fillId="0" borderId="0"/>
    <xf numFmtId="0" fontId="64" fillId="14" borderId="13" applyNumberFormat="0" applyAlignment="0" applyProtection="0"/>
    <xf numFmtId="0" fontId="64" fillId="14" borderId="13" applyNumberFormat="0" applyAlignment="0" applyProtection="0"/>
    <xf numFmtId="0" fontId="152" fillId="53" borderId="39" applyNumberFormat="0" applyAlignment="0" applyProtection="0"/>
    <xf numFmtId="0" fontId="76" fillId="0" borderId="0"/>
    <xf numFmtId="0" fontId="150"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76" fillId="0" borderId="0"/>
    <xf numFmtId="0" fontId="151" fillId="53" borderId="39" applyNumberFormat="0" applyAlignment="0" applyProtection="0"/>
    <xf numFmtId="0" fontId="76" fillId="0" borderId="0"/>
    <xf numFmtId="0" fontId="150" fillId="53" borderId="39" applyNumberFormat="0" applyAlignment="0" applyProtection="0"/>
    <xf numFmtId="0" fontId="150" fillId="53" borderId="39" applyNumberFormat="0" applyAlignment="0" applyProtection="0"/>
    <xf numFmtId="0" fontId="64" fillId="14" borderId="13" applyNumberFormat="0" applyAlignment="0" applyProtection="0"/>
    <xf numFmtId="0" fontId="76" fillId="0" borderId="0"/>
    <xf numFmtId="0" fontId="150" fillId="53" borderId="39" applyNumberFormat="0" applyAlignment="0" applyProtection="0"/>
    <xf numFmtId="0" fontId="150" fillId="46" borderId="39" applyNumberFormat="0" applyAlignment="0" applyProtection="0"/>
    <xf numFmtId="0" fontId="76" fillId="0" borderId="0"/>
    <xf numFmtId="0" fontId="76" fillId="0" borderId="0"/>
    <xf numFmtId="0" fontId="151" fillId="53" borderId="39" applyNumberFormat="0" applyAlignment="0" applyProtection="0"/>
    <xf numFmtId="0" fontId="76" fillId="0" borderId="0"/>
    <xf numFmtId="0" fontId="151"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151" fillId="53" borderId="39" applyNumberFormat="0" applyAlignment="0" applyProtection="0"/>
    <xf numFmtId="0" fontId="76" fillId="0" borderId="0"/>
    <xf numFmtId="0" fontId="151" fillId="53" borderId="39" applyNumberFormat="0" applyAlignment="0" applyProtection="0"/>
    <xf numFmtId="0" fontId="150" fillId="53" borderId="39" applyNumberFormat="0" applyAlignment="0" applyProtection="0"/>
    <xf numFmtId="0" fontId="76" fillId="0" borderId="0"/>
    <xf numFmtId="0" fontId="151"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150" fillId="46" borderId="39" applyNumberFormat="0" applyAlignment="0" applyProtection="0"/>
    <xf numFmtId="0" fontId="151" fillId="53" borderId="39" applyNumberFormat="0" applyAlignment="0" applyProtection="0"/>
    <xf numFmtId="0" fontId="76" fillId="0" borderId="0"/>
    <xf numFmtId="0" fontId="64" fillId="14" borderId="13" applyNumberFormat="0" applyAlignment="0" applyProtection="0"/>
    <xf numFmtId="0" fontId="151" fillId="53" borderId="39" applyNumberFormat="0" applyAlignment="0" applyProtection="0"/>
    <xf numFmtId="0" fontId="151" fillId="53" borderId="39" applyNumberFormat="0" applyAlignment="0" applyProtection="0"/>
    <xf numFmtId="0" fontId="150" fillId="53" borderId="39" applyNumberFormat="0" applyAlignment="0" applyProtection="0"/>
    <xf numFmtId="0" fontId="6" fillId="0" borderId="0"/>
    <xf numFmtId="0" fontId="150" fillId="53" borderId="39" applyNumberFormat="0" applyAlignment="0" applyProtection="0"/>
    <xf numFmtId="0" fontId="151" fillId="53" borderId="39" applyNumberFormat="0" applyAlignment="0" applyProtection="0"/>
    <xf numFmtId="0" fontId="64" fillId="14" borderId="13" applyNumberFormat="0" applyAlignment="0" applyProtection="0"/>
    <xf numFmtId="0" fontId="151" fillId="53" borderId="39" applyNumberFormat="0" applyAlignment="0" applyProtection="0"/>
    <xf numFmtId="0" fontId="76" fillId="0" borderId="0"/>
    <xf numFmtId="0" fontId="150"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76" fillId="0" borderId="0"/>
    <xf numFmtId="0" fontId="151" fillId="53" borderId="39" applyNumberFormat="0" applyAlignment="0" applyProtection="0"/>
    <xf numFmtId="0" fontId="151" fillId="53" borderId="39" applyNumberFormat="0" applyAlignment="0" applyProtection="0"/>
    <xf numFmtId="0" fontId="76" fillId="0" borderId="0"/>
    <xf numFmtId="0" fontId="152" fillId="53" borderId="39" applyNumberFormat="0" applyAlignment="0" applyProtection="0"/>
    <xf numFmtId="0" fontId="151" fillId="53" borderId="39" applyNumberFormat="0" applyAlignment="0" applyProtection="0"/>
    <xf numFmtId="0" fontId="151" fillId="53" borderId="39" applyNumberFormat="0" applyAlignment="0" applyProtection="0"/>
    <xf numFmtId="0" fontId="76" fillId="0" borderId="0"/>
    <xf numFmtId="0" fontId="150" fillId="53" borderId="39" applyNumberFormat="0" applyAlignment="0" applyProtection="0"/>
    <xf numFmtId="0" fontId="150" fillId="53" borderId="39" applyNumberFormat="0" applyAlignment="0" applyProtection="0"/>
    <xf numFmtId="0" fontId="151" fillId="53" borderId="39" applyNumberFormat="0" applyAlignment="0" applyProtection="0"/>
    <xf numFmtId="0" fontId="76" fillId="0" borderId="0"/>
    <xf numFmtId="0" fontId="150" fillId="53" borderId="39" applyNumberFormat="0" applyAlignment="0" applyProtection="0"/>
    <xf numFmtId="0" fontId="151" fillId="53" borderId="39" applyNumberFormat="0" applyAlignment="0" applyProtection="0"/>
    <xf numFmtId="0" fontId="76" fillId="0" borderId="0"/>
    <xf numFmtId="0" fontId="151" fillId="53" borderId="39" applyNumberFormat="0" applyAlignment="0" applyProtection="0"/>
    <xf numFmtId="0" fontId="151" fillId="53" borderId="39" applyNumberFormat="0" applyAlignment="0" applyProtection="0"/>
    <xf numFmtId="0" fontId="151" fillId="53" borderId="39" applyNumberFormat="0" applyAlignment="0" applyProtection="0"/>
    <xf numFmtId="0" fontId="76" fillId="0" borderId="0"/>
    <xf numFmtId="0" fontId="150" fillId="46" borderId="39" applyNumberFormat="0" applyAlignment="0" applyProtection="0"/>
    <xf numFmtId="0" fontId="64" fillId="14" borderId="13" applyNumberFormat="0" applyAlignment="0" applyProtection="0"/>
    <xf numFmtId="40" fontId="153" fillId="4" borderId="0">
      <alignment horizontal="right"/>
    </xf>
    <xf numFmtId="0" fontId="154" fillId="4" borderId="0">
      <alignment horizontal="right"/>
    </xf>
    <xf numFmtId="0" fontId="155" fillId="4" borderId="18"/>
    <xf numFmtId="0" fontId="155" fillId="0" borderId="0" applyBorder="0">
      <alignment horizontal="centerContinuous"/>
    </xf>
    <xf numFmtId="0" fontId="156"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6"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6"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1" fillId="0" borderId="0" applyFont="0" applyFill="0" applyBorder="0" applyAlignment="0" applyProtection="0"/>
    <xf numFmtId="0" fontId="76"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0"/>
    <xf numFmtId="9" fontId="1" fillId="0" borderId="0" applyFont="0" applyFill="0" applyBorder="0" applyAlignment="0" applyProtection="0"/>
    <xf numFmtId="9" fontId="1" fillId="0" borderId="0" applyFont="0" applyFill="0" applyBorder="0" applyAlignment="0" applyProtection="0"/>
    <xf numFmtId="0" fontId="76" fillId="0" borderId="0"/>
    <xf numFmtId="9" fontId="1" fillId="0" borderId="0" applyFont="0" applyFill="0" applyBorder="0" applyAlignment="0" applyProtection="0"/>
    <xf numFmtId="9" fontId="6" fillId="0" borderId="0" applyFont="0" applyFill="0" applyBorder="0" applyAlignment="0" applyProtection="0"/>
    <xf numFmtId="0" fontId="76" fillId="0" borderId="0"/>
    <xf numFmtId="9" fontId="1" fillId="0" borderId="0" applyFont="0" applyFill="0" applyBorder="0" applyAlignment="0" applyProtection="0"/>
    <xf numFmtId="0" fontId="157" fillId="70" borderId="0">
      <alignment horizontal="left" indent="1"/>
    </xf>
    <xf numFmtId="9" fontId="9" fillId="0" borderId="0" applyNumberFormat="0" applyFont="0" applyFill="0" applyBorder="0" applyAlignment="0" applyProtection="0"/>
    <xf numFmtId="0" fontId="148" fillId="0" borderId="0" applyNumberFormat="0" applyFont="0" applyFill="0" applyBorder="0" applyAlignment="0" applyProtection="0">
      <alignment horizontal="left"/>
    </xf>
    <xf numFmtId="15" fontId="148" fillId="0" borderId="0" applyFont="0" applyFill="0" applyBorder="0" applyAlignment="0" applyProtection="0"/>
    <xf numFmtId="4" fontId="148" fillId="0" borderId="0" applyFont="0" applyFill="0" applyBorder="0" applyAlignment="0" applyProtection="0"/>
    <xf numFmtId="0" fontId="158" fillId="0" borderId="6">
      <alignment horizontal="center"/>
    </xf>
    <xf numFmtId="3" fontId="148" fillId="0" borderId="0" applyFont="0" applyFill="0" applyBorder="0" applyAlignment="0" applyProtection="0"/>
    <xf numFmtId="0" fontId="148" fillId="76" borderId="0" applyNumberFormat="0" applyFont="0" applyBorder="0" applyAlignment="0" applyProtection="0"/>
    <xf numFmtId="0" fontId="85" fillId="0" borderId="3">
      <alignment horizontal="right"/>
    </xf>
    <xf numFmtId="0" fontId="85" fillId="0" borderId="3">
      <alignment horizontal="right"/>
    </xf>
    <xf numFmtId="0" fontId="85" fillId="0" borderId="3">
      <alignment horizontal="right"/>
    </xf>
    <xf numFmtId="0" fontId="85" fillId="0" borderId="3">
      <alignment horizontal="right"/>
    </xf>
    <xf numFmtId="0" fontId="85" fillId="0" borderId="3">
      <alignment horizontal="right"/>
    </xf>
    <xf numFmtId="0" fontId="76" fillId="0" borderId="0"/>
    <xf numFmtId="0" fontId="76" fillId="0" borderId="0"/>
    <xf numFmtId="0" fontId="85" fillId="0" borderId="3">
      <alignment horizontal="right"/>
    </xf>
    <xf numFmtId="0" fontId="85" fillId="0" borderId="3">
      <alignment horizontal="right"/>
    </xf>
    <xf numFmtId="0" fontId="85" fillId="0" borderId="3">
      <alignment horizontal="right"/>
    </xf>
    <xf numFmtId="0" fontId="76" fillId="0" borderId="0"/>
    <xf numFmtId="0" fontId="85" fillId="0" borderId="3">
      <alignment horizontal="right"/>
    </xf>
    <xf numFmtId="0" fontId="76" fillId="0" borderId="0"/>
    <xf numFmtId="0" fontId="85" fillId="0" borderId="3">
      <alignment horizontal="right"/>
    </xf>
    <xf numFmtId="0" fontId="85" fillId="0" borderId="3">
      <alignment horizontal="right"/>
    </xf>
    <xf numFmtId="0" fontId="76" fillId="0" borderId="0"/>
    <xf numFmtId="0" fontId="76" fillId="0" borderId="0"/>
    <xf numFmtId="0" fontId="85" fillId="0" borderId="3">
      <alignment horizontal="right"/>
    </xf>
    <xf numFmtId="0" fontId="85" fillId="0" borderId="3">
      <alignment horizontal="right"/>
    </xf>
    <xf numFmtId="0" fontId="85" fillId="0" borderId="3">
      <alignment horizontal="right"/>
    </xf>
    <xf numFmtId="0" fontId="76" fillId="0" borderId="0"/>
    <xf numFmtId="0" fontId="76" fillId="0" borderId="0"/>
    <xf numFmtId="0" fontId="85" fillId="0" borderId="3">
      <alignment horizontal="right"/>
    </xf>
    <xf numFmtId="0" fontId="85" fillId="0" borderId="3">
      <alignment horizontal="right"/>
    </xf>
    <xf numFmtId="0" fontId="85" fillId="0" borderId="3">
      <alignment horizontal="right"/>
    </xf>
    <xf numFmtId="0" fontId="76" fillId="0" borderId="0"/>
    <xf numFmtId="0" fontId="85" fillId="0" borderId="3">
      <alignment horizontal="right"/>
    </xf>
    <xf numFmtId="0" fontId="85" fillId="0" borderId="3">
      <alignment horizontal="right"/>
    </xf>
    <xf numFmtId="0" fontId="76" fillId="0" borderId="0"/>
    <xf numFmtId="0" fontId="85" fillId="0" borderId="3">
      <alignment horizontal="right"/>
    </xf>
    <xf numFmtId="0" fontId="76" fillId="0" borderId="0"/>
    <xf numFmtId="0" fontId="85" fillId="0" borderId="3">
      <alignment horizontal="right"/>
    </xf>
    <xf numFmtId="0" fontId="85" fillId="0" borderId="3">
      <alignment horizontal="right"/>
    </xf>
    <xf numFmtId="0" fontId="76" fillId="0" borderId="0"/>
    <xf numFmtId="0" fontId="76" fillId="0" borderId="0"/>
    <xf numFmtId="3" fontId="83" fillId="4" borderId="24">
      <alignment horizontal="right"/>
      <protection locked="0"/>
    </xf>
    <xf numFmtId="0" fontId="83" fillId="4" borderId="24">
      <protection locked="0"/>
    </xf>
    <xf numFmtId="0" fontId="83" fillId="4" borderId="24">
      <protection locked="0"/>
    </xf>
    <xf numFmtId="3" fontId="83" fillId="4" borderId="24">
      <alignment horizontal="right"/>
      <protection locked="0"/>
    </xf>
    <xf numFmtId="0" fontId="6" fillId="0" borderId="0"/>
    <xf numFmtId="3" fontId="83" fillId="4" borderId="24">
      <alignment horizontal="right"/>
      <protection locked="0"/>
    </xf>
    <xf numFmtId="0" fontId="83" fillId="4" borderId="24">
      <protection locked="0"/>
    </xf>
    <xf numFmtId="3" fontId="83" fillId="4" borderId="24">
      <alignment horizontal="right"/>
      <protection locked="0"/>
    </xf>
    <xf numFmtId="3" fontId="83" fillId="4" borderId="24">
      <alignment horizontal="right"/>
      <protection locked="0"/>
    </xf>
    <xf numFmtId="3" fontId="83" fillId="4" borderId="24">
      <alignment horizontal="right"/>
      <protection locked="0"/>
    </xf>
    <xf numFmtId="0" fontId="83" fillId="4" borderId="24">
      <protection locked="0"/>
    </xf>
    <xf numFmtId="0" fontId="159" fillId="0" borderId="0" applyNumberFormat="0" applyFill="0" applyBorder="0" applyAlignment="0" applyProtection="0"/>
    <xf numFmtId="0" fontId="160" fillId="0" borderId="0"/>
    <xf numFmtId="0" fontId="76" fillId="0" borderId="0"/>
    <xf numFmtId="166" fontId="159" fillId="0" borderId="0" applyFill="0" applyBorder="0" applyAlignment="0" applyProtection="0"/>
    <xf numFmtId="166" fontId="160" fillId="0" borderId="0"/>
    <xf numFmtId="0" fontId="76"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2" fontId="161" fillId="41" borderId="7">
      <alignment horizontal="center" vertical="center"/>
    </xf>
    <xf numFmtId="0" fontId="106" fillId="40" borderId="0">
      <alignment horizontal="right"/>
    </xf>
    <xf numFmtId="0" fontId="162"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6" fillId="0" borderId="0"/>
    <xf numFmtId="0" fontId="163" fillId="71" borderId="0"/>
    <xf numFmtId="0" fontId="164" fillId="73" borderId="19">
      <alignment horizontal="left" vertical="top" wrapText="1"/>
    </xf>
    <xf numFmtId="0" fontId="164"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6"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6" fillId="0" borderId="0"/>
    <xf numFmtId="0" fontId="76"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6" fillId="0" borderId="0"/>
    <xf numFmtId="0" fontId="76" fillId="0" borderId="0"/>
    <xf numFmtId="183" fontId="6" fillId="0" borderId="0">
      <alignment horizontal="right"/>
    </xf>
    <xf numFmtId="183" fontId="6" fillId="0" borderId="0">
      <alignment horizontal="right"/>
    </xf>
    <xf numFmtId="183" fontId="6" fillId="0" borderId="0">
      <alignment horizontal="right"/>
    </xf>
    <xf numFmtId="183" fontId="6" fillId="0" borderId="0">
      <alignment horizontal="right"/>
    </xf>
    <xf numFmtId="0" fontId="6" fillId="0" borderId="0"/>
    <xf numFmtId="183" fontId="6" fillId="0" borderId="0">
      <alignment horizontal="right"/>
    </xf>
    <xf numFmtId="0" fontId="6" fillId="0" borderId="0"/>
    <xf numFmtId="183" fontId="6" fillId="0" borderId="0">
      <alignment horizontal="right"/>
    </xf>
    <xf numFmtId="183" fontId="6" fillId="0" borderId="0">
      <alignment horizontal="right"/>
    </xf>
    <xf numFmtId="0" fontId="6" fillId="0" borderId="0"/>
    <xf numFmtId="183" fontId="6" fillId="0" borderId="0">
      <alignment horizontal="right"/>
    </xf>
    <xf numFmtId="183" fontId="6" fillId="0" borderId="0">
      <alignment horizontal="right"/>
    </xf>
    <xf numFmtId="37" fontId="165" fillId="0" borderId="0"/>
    <xf numFmtId="0" fontId="72" fillId="0" borderId="0">
      <alignment vertical="top"/>
    </xf>
    <xf numFmtId="0" fontId="72" fillId="0" borderId="0">
      <alignment vertical="top"/>
    </xf>
    <xf numFmtId="0" fontId="76" fillId="0" borderId="0"/>
    <xf numFmtId="0" fontId="5" fillId="0" borderId="0">
      <alignment horizontal="left"/>
    </xf>
    <xf numFmtId="0" fontId="5" fillId="0" borderId="0">
      <alignment horizontal="left"/>
    </xf>
    <xf numFmtId="0" fontId="5" fillId="0" borderId="0">
      <alignment horizontal="left"/>
    </xf>
    <xf numFmtId="0" fontId="76" fillId="0" borderId="0"/>
    <xf numFmtId="0" fontId="76" fillId="0" borderId="0"/>
    <xf numFmtId="0" fontId="6" fillId="0" borderId="0">
      <alignment horizontal="left"/>
    </xf>
    <xf numFmtId="0" fontId="6" fillId="0" borderId="0">
      <alignment horizontal="left"/>
    </xf>
    <xf numFmtId="0" fontId="6" fillId="0" borderId="0">
      <alignment horizontal="left"/>
    </xf>
    <xf numFmtId="0" fontId="76" fillId="0" borderId="0"/>
    <xf numFmtId="0" fontId="76"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6"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6"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6" fillId="0" borderId="0"/>
    <xf numFmtId="0" fontId="6" fillId="0" borderId="0">
      <alignment horizontal="right"/>
    </xf>
    <xf numFmtId="0" fontId="76"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6" fillId="0" borderId="0"/>
    <xf numFmtId="0" fontId="76" fillId="0" borderId="0"/>
    <xf numFmtId="0" fontId="6" fillId="0" borderId="0">
      <alignment horizontal="right"/>
    </xf>
    <xf numFmtId="0" fontId="6" fillId="0" borderId="0">
      <alignment horizontal="right"/>
    </xf>
    <xf numFmtId="0" fontId="6" fillId="0" borderId="0">
      <alignment horizontal="right"/>
    </xf>
    <xf numFmtId="0" fontId="76" fillId="0" borderId="0"/>
    <xf numFmtId="0" fontId="76" fillId="0" borderId="0"/>
    <xf numFmtId="0" fontId="166" fillId="0" borderId="0">
      <alignment horizontal="left"/>
    </xf>
    <xf numFmtId="0" fontId="87" fillId="0" borderId="0">
      <alignment horizontal="left"/>
    </xf>
    <xf numFmtId="0" fontId="87" fillId="0" borderId="0">
      <alignment horizontal="left"/>
    </xf>
    <xf numFmtId="0" fontId="87" fillId="0" borderId="0">
      <alignment horizontal="left"/>
    </xf>
    <xf numFmtId="0" fontId="76" fillId="0" borderId="0"/>
    <xf numFmtId="0" fontId="87" fillId="0" borderId="0">
      <alignment horizontal="left"/>
    </xf>
    <xf numFmtId="0" fontId="6" fillId="0" borderId="0"/>
    <xf numFmtId="0" fontId="87" fillId="0" borderId="0">
      <alignment horizontal="left"/>
    </xf>
    <xf numFmtId="0" fontId="87" fillId="0" borderId="0">
      <alignment horizontal="left"/>
    </xf>
    <xf numFmtId="0" fontId="87" fillId="0" borderId="0">
      <alignment horizontal="left"/>
    </xf>
    <xf numFmtId="0" fontId="76" fillId="0" borderId="0"/>
    <xf numFmtId="0" fontId="87" fillId="0" borderId="0">
      <alignment horizontal="left"/>
    </xf>
    <xf numFmtId="0" fontId="6" fillId="0" borderId="0"/>
    <xf numFmtId="0" fontId="87" fillId="0" borderId="0">
      <alignment horizontal="left"/>
    </xf>
    <xf numFmtId="0" fontId="87" fillId="0" borderId="0">
      <alignment horizontal="left"/>
    </xf>
    <xf numFmtId="0" fontId="87" fillId="0" borderId="0">
      <alignment horizontal="left"/>
    </xf>
    <xf numFmtId="0" fontId="76" fillId="0" borderId="0"/>
    <xf numFmtId="0" fontId="87" fillId="0" borderId="0">
      <alignment horizontal="left"/>
    </xf>
    <xf numFmtId="0" fontId="87" fillId="0" borderId="0">
      <alignment horizontal="left"/>
    </xf>
    <xf numFmtId="0" fontId="76" fillId="0" borderId="0"/>
    <xf numFmtId="0" fontId="166" fillId="0" borderId="0">
      <alignment horizontal="left"/>
    </xf>
    <xf numFmtId="0" fontId="87" fillId="0" borderId="0">
      <alignment horizontal="left"/>
    </xf>
    <xf numFmtId="0" fontId="87" fillId="0" borderId="0">
      <alignment horizontal="left"/>
    </xf>
    <xf numFmtId="0" fontId="76" fillId="0" borderId="0"/>
    <xf numFmtId="0" fontId="87" fillId="0" borderId="0">
      <alignment horizontal="left"/>
    </xf>
    <xf numFmtId="0" fontId="87" fillId="0" borderId="0">
      <alignment horizontal="left"/>
    </xf>
    <xf numFmtId="0" fontId="76" fillId="0" borderId="0"/>
    <xf numFmtId="0" fontId="6" fillId="0" borderId="0"/>
    <xf numFmtId="0" fontId="87" fillId="0" borderId="0">
      <alignment horizontal="left"/>
    </xf>
    <xf numFmtId="0" fontId="87" fillId="0" borderId="0">
      <alignment horizontal="left"/>
    </xf>
    <xf numFmtId="0" fontId="87" fillId="0" borderId="0">
      <alignment horizontal="left"/>
    </xf>
    <xf numFmtId="0" fontId="6" fillId="0" borderId="0"/>
    <xf numFmtId="0" fontId="87" fillId="0" borderId="0">
      <alignment horizontal="left"/>
    </xf>
    <xf numFmtId="0" fontId="87" fillId="0" borderId="0">
      <alignment horizontal="left"/>
    </xf>
    <xf numFmtId="0" fontId="6" fillId="0" borderId="0"/>
    <xf numFmtId="0" fontId="87" fillId="0" borderId="0">
      <alignment horizontal="left"/>
    </xf>
    <xf numFmtId="0" fontId="87" fillId="0" borderId="0">
      <alignment horizontal="left"/>
    </xf>
    <xf numFmtId="0" fontId="87" fillId="0" borderId="0">
      <alignment horizontal="left"/>
    </xf>
    <xf numFmtId="0" fontId="87" fillId="0" borderId="0">
      <alignment horizontal="left"/>
    </xf>
    <xf numFmtId="0" fontId="166" fillId="0" borderId="0">
      <alignment horizontal="left"/>
    </xf>
    <xf numFmtId="0" fontId="87" fillId="0" borderId="0">
      <alignment horizontal="left"/>
    </xf>
    <xf numFmtId="0" fontId="6" fillId="0" borderId="0"/>
    <xf numFmtId="0" fontId="6" fillId="0" borderId="0"/>
    <xf numFmtId="0" fontId="87" fillId="0" borderId="0">
      <alignment horizontal="left"/>
    </xf>
    <xf numFmtId="0" fontId="166" fillId="0" borderId="0">
      <alignment horizontal="left"/>
    </xf>
    <xf numFmtId="0" fontId="87" fillId="0" borderId="0">
      <alignment horizontal="left"/>
    </xf>
    <xf numFmtId="0" fontId="6" fillId="0" borderId="0"/>
    <xf numFmtId="0" fontId="166" fillId="0" borderId="0">
      <alignment horizontal="left"/>
    </xf>
    <xf numFmtId="0" fontId="87" fillId="0" borderId="0">
      <alignment horizontal="left"/>
    </xf>
    <xf numFmtId="0" fontId="167" fillId="0" borderId="40"/>
    <xf numFmtId="0" fontId="167" fillId="0" borderId="40"/>
    <xf numFmtId="0" fontId="167" fillId="0" borderId="40"/>
    <xf numFmtId="0" fontId="76" fillId="0" borderId="0"/>
    <xf numFmtId="0" fontId="105" fillId="40" borderId="0">
      <alignment horizontal="center"/>
    </xf>
    <xf numFmtId="0" fontId="14" fillId="0" borderId="0">
      <protection locked="0"/>
    </xf>
    <xf numFmtId="0" fontId="168" fillId="70" borderId="0" applyBorder="0">
      <alignment horizontal="left" vertical="center" indent="1"/>
    </xf>
    <xf numFmtId="0" fontId="169" fillId="0" borderId="0">
      <alignment horizontal="left" wrapText="1"/>
    </xf>
    <xf numFmtId="0" fontId="170" fillId="0" borderId="0" applyNumberFormat="0" applyFill="0" applyBorder="0" applyAlignment="0" applyProtection="0"/>
    <xf numFmtId="0" fontId="89" fillId="0" borderId="0" applyNumberFormat="0" applyFill="0" applyBorder="0" applyAlignment="0" applyProtection="0"/>
    <xf numFmtId="0" fontId="170" fillId="0" borderId="0" applyNumberFormat="0" applyFill="0" applyBorder="0" applyAlignment="0" applyProtection="0"/>
    <xf numFmtId="0" fontId="76" fillId="0" borderId="0"/>
    <xf numFmtId="0" fontId="171" fillId="0" borderId="0" applyNumberFormat="0" applyFill="0" applyBorder="0" applyAlignment="0" applyProtection="0"/>
    <xf numFmtId="0" fontId="89" fillId="0" borderId="0" applyNumberFormat="0" applyFill="0" applyBorder="0" applyAlignment="0" applyProtection="0"/>
    <xf numFmtId="0" fontId="76" fillId="0" borderId="0"/>
    <xf numFmtId="0" fontId="76" fillId="0" borderId="0"/>
    <xf numFmtId="0" fontId="170" fillId="0" borderId="0" applyNumberFormat="0" applyFill="0" applyBorder="0" applyAlignment="0" applyProtection="0"/>
    <xf numFmtId="0" fontId="89" fillId="0" borderId="0" applyNumberFormat="0" applyFill="0" applyBorder="0" applyAlignment="0" applyProtection="0"/>
    <xf numFmtId="0" fontId="171" fillId="0" borderId="0" applyNumberFormat="0" applyFill="0" applyBorder="0" applyAlignment="0" applyProtection="0"/>
    <xf numFmtId="0" fontId="89" fillId="0" borderId="0" applyNumberFormat="0" applyFill="0" applyBorder="0" applyAlignment="0" applyProtection="0"/>
    <xf numFmtId="0" fontId="170" fillId="0" borderId="0" applyNumberFormat="0" applyFill="0" applyBorder="0" applyAlignment="0" applyProtection="0"/>
    <xf numFmtId="0" fontId="76" fillId="0" borderId="0"/>
    <xf numFmtId="0" fontId="89"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6" fillId="0" borderId="0"/>
    <xf numFmtId="0" fontId="170" fillId="0" borderId="0" applyNumberFormat="0" applyFill="0" applyBorder="0" applyAlignment="0" applyProtection="0"/>
    <xf numFmtId="0" fontId="170" fillId="0" borderId="0" applyNumberFormat="0" applyFill="0" applyBorder="0" applyAlignment="0" applyProtection="0"/>
    <xf numFmtId="0" fontId="89" fillId="0" borderId="0" applyNumberFormat="0" applyFill="0" applyBorder="0" applyAlignment="0" applyProtection="0"/>
    <xf numFmtId="0" fontId="6" fillId="0" borderId="0"/>
    <xf numFmtId="0" fontId="169" fillId="0" borderId="0">
      <alignment horizontal="left" wrapText="1"/>
    </xf>
    <xf numFmtId="0" fontId="170" fillId="0" borderId="0" applyNumberFormat="0" applyFill="0" applyBorder="0" applyAlignment="0" applyProtection="0"/>
    <xf numFmtId="0" fontId="76" fillId="0" borderId="0"/>
    <xf numFmtId="0" fontId="170"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69"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6" fillId="0" borderId="0"/>
    <xf numFmtId="0" fontId="172" fillId="0" borderId="41" applyNumberFormat="0" applyFill="0" applyAlignment="0" applyProtection="0"/>
    <xf numFmtId="0" fontId="172" fillId="0" borderId="42" applyNumberFormat="0" applyFill="0" applyAlignment="0" applyProtection="0"/>
    <xf numFmtId="0" fontId="76"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76" fillId="0" borderId="0"/>
    <xf numFmtId="0" fontId="9"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2"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76"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2"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9" fillId="0" borderId="0"/>
    <xf numFmtId="0" fontId="76" fillId="0" borderId="0"/>
    <xf numFmtId="0" fontId="172" fillId="0" borderId="41" applyNumberFormat="0" applyFill="0" applyAlignment="0" applyProtection="0"/>
    <xf numFmtId="0" fontId="172" fillId="0" borderId="41" applyNumberFormat="0" applyFill="0" applyAlignment="0" applyProtection="0"/>
    <xf numFmtId="0" fontId="6" fillId="0" borderId="0"/>
    <xf numFmtId="0" fontId="2" fillId="0" borderId="16"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9" fillId="0" borderId="0"/>
    <xf numFmtId="0" fontId="76" fillId="0" borderId="0"/>
    <xf numFmtId="0" fontId="172" fillId="0" borderId="41" applyNumberFormat="0" applyFill="0" applyAlignment="0" applyProtection="0"/>
    <xf numFmtId="0" fontId="172"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6" fillId="0" borderId="0"/>
    <xf numFmtId="0" fontId="9" fillId="0" borderId="0"/>
    <xf numFmtId="0" fontId="6" fillId="0" borderId="0"/>
    <xf numFmtId="0" fontId="9" fillId="0" borderId="0"/>
    <xf numFmtId="0" fontId="9" fillId="0" borderId="0"/>
    <xf numFmtId="0" fontId="76"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2"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2" fillId="0" borderId="41" applyNumberFormat="0" applyFill="0" applyAlignment="0" applyProtection="0"/>
    <xf numFmtId="0" fontId="172" fillId="0" borderId="41" applyNumberFormat="0" applyFill="0" applyAlignment="0" applyProtection="0"/>
    <xf numFmtId="0" fontId="9" fillId="0" borderId="0"/>
    <xf numFmtId="0" fontId="76" fillId="0" borderId="0"/>
    <xf numFmtId="0" fontId="2" fillId="0" borderId="16" applyNumberFormat="0" applyFill="0" applyAlignment="0" applyProtection="0"/>
    <xf numFmtId="0" fontId="9" fillId="0" borderId="0"/>
    <xf numFmtId="0" fontId="9" fillId="0" borderId="0"/>
    <xf numFmtId="0" fontId="9" fillId="0" borderId="0"/>
    <xf numFmtId="0" fontId="172"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76" fillId="0" borderId="0"/>
    <xf numFmtId="0" fontId="9" fillId="0" borderId="0"/>
    <xf numFmtId="0" fontId="6" fillId="0" borderId="0"/>
    <xf numFmtId="0" fontId="9" fillId="0" borderId="0"/>
    <xf numFmtId="0" fontId="172" fillId="0" borderId="41" applyNumberFormat="0" applyFill="0" applyAlignment="0" applyProtection="0"/>
    <xf numFmtId="0" fontId="9" fillId="0" borderId="0"/>
    <xf numFmtId="0" fontId="9" fillId="0" borderId="0"/>
    <xf numFmtId="0" fontId="9" fillId="0" borderId="0"/>
    <xf numFmtId="0" fontId="76" fillId="0" borderId="0"/>
    <xf numFmtId="0" fontId="9" fillId="0" borderId="0"/>
    <xf numFmtId="0" fontId="9" fillId="0" borderId="0"/>
    <xf numFmtId="0" fontId="76"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6" fillId="0" borderId="0"/>
    <xf numFmtId="0" fontId="9"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6" fillId="0" borderId="0"/>
    <xf numFmtId="0" fontId="5" fillId="0" borderId="0">
      <alignment horizontal="left" vertical="center"/>
    </xf>
    <xf numFmtId="0" fontId="5" fillId="0" borderId="0">
      <alignment horizontal="left" vertical="center"/>
    </xf>
    <xf numFmtId="0" fontId="76" fillId="0" borderId="0"/>
    <xf numFmtId="0" fontId="1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0"/>
    <xf numFmtId="0" fontId="54" fillId="0" borderId="0" applyNumberFormat="0" applyFill="0" applyBorder="0" applyAlignment="0" applyProtection="0"/>
    <xf numFmtId="0" fontId="54" fillId="0" borderId="0" applyNumberFormat="0" applyFill="0" applyBorder="0" applyAlignment="0" applyProtection="0"/>
    <xf numFmtId="0" fontId="174" fillId="0" borderId="0" applyNumberFormat="0" applyFill="0" applyBorder="0" applyAlignment="0" applyProtection="0"/>
    <xf numFmtId="0" fontId="76" fillId="0" borderId="0"/>
    <xf numFmtId="0" fontId="173" fillId="0" borderId="0" applyNumberFormat="0" applyFill="0" applyBorder="0" applyAlignment="0" applyProtection="0"/>
    <xf numFmtId="0" fontId="76" fillId="0" borderId="0"/>
    <xf numFmtId="0" fontId="173" fillId="0" borderId="0" applyNumberFormat="0" applyFill="0" applyBorder="0" applyAlignment="0" applyProtection="0"/>
    <xf numFmtId="0" fontId="54" fillId="0" borderId="0" applyNumberFormat="0" applyFill="0" applyBorder="0" applyAlignment="0" applyProtection="0"/>
    <xf numFmtId="0" fontId="76" fillId="0" borderId="0"/>
    <xf numFmtId="0" fontId="74" fillId="0" borderId="0" applyNumberFormat="0" applyFill="0" applyBorder="0" applyAlignment="0" applyProtection="0"/>
    <xf numFmtId="0" fontId="76" fillId="0" borderId="0"/>
    <xf numFmtId="0" fontId="74"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74" fillId="0" borderId="0" applyNumberFormat="0" applyFill="0" applyBorder="0" applyAlignment="0" applyProtection="0"/>
    <xf numFmtId="0" fontId="76" fillId="0" borderId="0"/>
    <xf numFmtId="0" fontId="76" fillId="0" borderId="0"/>
    <xf numFmtId="0" fontId="74" fillId="0" borderId="0" applyNumberFormat="0" applyFill="0" applyBorder="0" applyAlignment="0" applyProtection="0"/>
    <xf numFmtId="0" fontId="74" fillId="0" borderId="0" applyNumberFormat="0" applyFill="0" applyBorder="0" applyAlignment="0" applyProtection="0"/>
    <xf numFmtId="0" fontId="54" fillId="0" borderId="0" applyNumberFormat="0" applyFill="0" applyBorder="0" applyAlignment="0" applyProtection="0"/>
    <xf numFmtId="0" fontId="7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73" fillId="0" borderId="0" applyNumberFormat="0" applyFill="0" applyBorder="0" applyAlignment="0" applyProtection="0"/>
    <xf numFmtId="0" fontId="6" fillId="0" borderId="0"/>
    <xf numFmtId="0" fontId="6" fillId="0" borderId="0"/>
    <xf numFmtId="0" fontId="74" fillId="0" borderId="0" applyNumberFormat="0" applyFill="0" applyBorder="0" applyAlignment="0" applyProtection="0"/>
    <xf numFmtId="0" fontId="54" fillId="0" borderId="0" applyNumberFormat="0" applyFill="0" applyBorder="0" applyAlignment="0" applyProtection="0"/>
    <xf numFmtId="0" fontId="173" fillId="0" borderId="0" applyNumberFormat="0" applyFill="0" applyBorder="0" applyAlignment="0" applyProtection="0"/>
    <xf numFmtId="0" fontId="76" fillId="0" borderId="0"/>
    <xf numFmtId="0" fontId="174" fillId="0" borderId="0" applyNumberFormat="0" applyFill="0" applyBorder="0" applyAlignment="0" applyProtection="0"/>
    <xf numFmtId="0" fontId="74" fillId="0" borderId="0" applyNumberFormat="0" applyFill="0" applyBorder="0" applyAlignment="0" applyProtection="0"/>
    <xf numFmtId="0" fontId="76" fillId="0" borderId="0"/>
    <xf numFmtId="0" fontId="74" fillId="0" borderId="0" applyNumberFormat="0" applyFill="0" applyBorder="0" applyAlignment="0" applyProtection="0"/>
    <xf numFmtId="0" fontId="74" fillId="0" borderId="0" applyNumberFormat="0" applyFill="0" applyBorder="0" applyAlignment="0" applyProtection="0"/>
    <xf numFmtId="0" fontId="91" fillId="0" borderId="0"/>
    <xf numFmtId="0" fontId="53" fillId="0" borderId="0"/>
    <xf numFmtId="0" fontId="53" fillId="0" borderId="0"/>
    <xf numFmtId="0" fontId="53" fillId="0" borderId="0"/>
    <xf numFmtId="0" fontId="91" fillId="0" borderId="0"/>
    <xf numFmtId="0" fontId="76" fillId="0" borderId="0"/>
    <xf numFmtId="0" fontId="76" fillId="0" borderId="0"/>
    <xf numFmtId="0" fontId="91" fillId="0" borderId="0"/>
    <xf numFmtId="0" fontId="6" fillId="0" borderId="0"/>
    <xf numFmtId="165" fontId="29" fillId="0" borderId="0" applyFont="0" applyFill="0" applyBorder="0" applyAlignment="0" applyProtection="0"/>
    <xf numFmtId="0" fontId="6" fillId="0" borderId="0"/>
    <xf numFmtId="0" fontId="6" fillId="0" borderId="0"/>
    <xf numFmtId="0" fontId="72"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69" fillId="23" borderId="0" applyNumberFormat="0" applyBorder="0" applyAlignment="0" applyProtection="0"/>
    <xf numFmtId="0" fontId="90" fillId="12"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3" borderId="0" applyNumberFormat="0" applyBorder="0" applyAlignment="0" applyProtection="0"/>
    <xf numFmtId="0" fontId="69" fillId="39" borderId="0" applyNumberFormat="0" applyBorder="0" applyAlignment="0" applyProtection="0"/>
    <xf numFmtId="0" fontId="69" fillId="27" borderId="0" applyNumberFormat="0" applyBorder="0" applyAlignment="0" applyProtection="0"/>
    <xf numFmtId="0" fontId="69" fillId="35"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5" borderId="0" applyNumberFormat="0" applyBorder="0" applyAlignment="0" applyProtection="0"/>
    <xf numFmtId="0" fontId="69" fillId="27" borderId="0" applyNumberFormat="0" applyBorder="0" applyAlignment="0" applyProtection="0"/>
    <xf numFmtId="0" fontId="69" fillId="39" borderId="0" applyNumberFormat="0" applyBorder="0" applyAlignment="0" applyProtection="0"/>
    <xf numFmtId="0" fontId="76" fillId="0" borderId="0"/>
    <xf numFmtId="165" fontId="76"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6"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6" fillId="0" borderId="0" applyFont="0" applyFill="0" applyBorder="0" applyAlignment="0" applyProtection="0"/>
    <xf numFmtId="0" fontId="175" fillId="0" borderId="0" applyNumberFormat="0" applyFill="0" applyBorder="0" applyAlignment="0" applyProtection="0"/>
    <xf numFmtId="0" fontId="1" fillId="2" borderId="1" applyNumberFormat="0" applyFont="0" applyAlignment="0" applyProtection="0"/>
    <xf numFmtId="0" fontId="57"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12" borderId="0" applyNumberFormat="0" applyBorder="0" applyAlignment="0" applyProtection="0"/>
    <xf numFmtId="0" fontId="6" fillId="0" borderId="0"/>
    <xf numFmtId="0" fontId="1" fillId="0" borderId="0"/>
    <xf numFmtId="0" fontId="147" fillId="0" borderId="0"/>
    <xf numFmtId="0" fontId="147" fillId="0" borderId="0"/>
    <xf numFmtId="0" fontId="147" fillId="0" borderId="0"/>
    <xf numFmtId="0" fontId="9" fillId="0" borderId="0"/>
    <xf numFmtId="0" fontId="9" fillId="0" borderId="0"/>
    <xf numFmtId="0" fontId="9" fillId="0" borderId="0"/>
    <xf numFmtId="0" fontId="9" fillId="0" borderId="0"/>
    <xf numFmtId="0" fontId="9" fillId="0" borderId="0"/>
    <xf numFmtId="0" fontId="76" fillId="2" borderId="1" applyNumberFormat="0" applyFont="0" applyAlignment="0" applyProtection="0"/>
    <xf numFmtId="0" fontId="6" fillId="0" borderId="0">
      <alignment horizontal="right"/>
    </xf>
    <xf numFmtId="0" fontId="176"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20" fillId="0" borderId="0"/>
    <xf numFmtId="0" fontId="6" fillId="0" borderId="0">
      <alignment vertical="center" wrapText="1"/>
    </xf>
    <xf numFmtId="0" fontId="8" fillId="0" borderId="0"/>
  </cellStyleXfs>
  <cellXfs count="425">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13" fillId="0" borderId="0" xfId="0" applyFont="1"/>
    <xf numFmtId="0" fontId="15" fillId="3" borderId="0" xfId="0" applyFont="1" applyFill="1" applyAlignment="1">
      <alignment vertical="top"/>
    </xf>
    <xf numFmtId="0" fontId="16" fillId="0" borderId="0" xfId="0" applyFont="1"/>
    <xf numFmtId="0" fontId="0" fillId="3" borderId="0" xfId="0" applyFill="1"/>
    <xf numFmtId="3" fontId="0" fillId="3" borderId="0" xfId="0" applyNumberFormat="1"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168" fontId="0" fillId="0" borderId="0" xfId="3" applyNumberFormat="1" applyFont="1"/>
    <xf numFmtId="0" fontId="23" fillId="0" borderId="0" xfId="0" applyFont="1"/>
    <xf numFmtId="0" fontId="26" fillId="5" borderId="6" xfId="0" applyFont="1" applyFill="1" applyBorder="1" applyAlignment="1">
      <alignment vertical="center"/>
    </xf>
    <xf numFmtId="0" fontId="26" fillId="5" borderId="0" xfId="0" applyFont="1" applyFill="1" applyAlignment="1">
      <alignment vertical="center" wrapText="1"/>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29" fillId="3" borderId="0" xfId="0" applyFont="1" applyFill="1" applyAlignment="1">
      <alignment vertical="center"/>
    </xf>
    <xf numFmtId="0" fontId="30" fillId="0" borderId="0" xfId="0" applyFont="1"/>
    <xf numFmtId="0" fontId="31" fillId="0" borderId="4" xfId="0" applyFont="1" applyBorder="1"/>
    <xf numFmtId="0" fontId="28" fillId="0" borderId="0" xfId="0" applyFont="1"/>
    <xf numFmtId="0" fontId="11" fillId="0" borderId="0" xfId="8" applyFont="1"/>
    <xf numFmtId="169"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69" fontId="6" fillId="0" borderId="0" xfId="9" applyNumberFormat="1" applyFont="1" applyAlignment="1">
      <alignment horizontal="left" wrapText="1"/>
    </xf>
    <xf numFmtId="169" fontId="5" fillId="0" borderId="0" xfId="9" applyNumberFormat="1" applyFont="1" applyAlignment="1">
      <alignment horizontal="left" wrapText="1"/>
    </xf>
    <xf numFmtId="169" fontId="5" fillId="0" borderId="0" xfId="9" applyNumberFormat="1" applyFont="1" applyAlignment="1">
      <alignment wrapText="1"/>
    </xf>
    <xf numFmtId="0" fontId="5" fillId="0" borderId="0" xfId="9" applyFont="1" applyAlignment="1">
      <alignment horizontal="right" wrapText="1"/>
    </xf>
    <xf numFmtId="169" fontId="5" fillId="0" borderId="0" xfId="9" applyNumberFormat="1" applyFont="1" applyAlignment="1">
      <alignment horizontal="right" wrapText="1"/>
    </xf>
    <xf numFmtId="0" fontId="34" fillId="0" borderId="0" xfId="9" applyFont="1" applyAlignment="1">
      <alignment horizontal="right" wrapText="1"/>
    </xf>
    <xf numFmtId="169" fontId="34" fillId="0" borderId="0" xfId="9" applyNumberFormat="1" applyFont="1" applyAlignment="1">
      <alignment horizontal="right" wrapText="1"/>
    </xf>
    <xf numFmtId="0" fontId="5" fillId="0" borderId="0" xfId="9" applyFont="1" applyAlignment="1">
      <alignment horizontal="left"/>
    </xf>
    <xf numFmtId="169" fontId="5" fillId="0" borderId="0" xfId="9" quotePrefix="1" applyNumberFormat="1" applyFont="1" applyAlignment="1">
      <alignment horizontal="center" wrapText="1"/>
    </xf>
    <xf numFmtId="170" fontId="9" fillId="0" borderId="0" xfId="9" applyNumberFormat="1"/>
    <xf numFmtId="0" fontId="29"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1" fontId="6" fillId="0" borderId="0" xfId="9" quotePrefix="1" applyNumberFormat="1" applyFont="1" applyAlignment="1">
      <alignment horizontal="right" wrapText="1"/>
    </xf>
    <xf numFmtId="169" fontId="6" fillId="0" borderId="0" xfId="9" quotePrefix="1" applyNumberFormat="1" applyFont="1" applyAlignment="1">
      <alignment horizontal="right" wrapText="1"/>
    </xf>
    <xf numFmtId="172" fontId="6" fillId="0" borderId="0" xfId="9" quotePrefix="1" applyNumberFormat="1" applyFont="1" applyAlignment="1">
      <alignment horizontal="right" wrapText="1"/>
    </xf>
    <xf numFmtId="169" fontId="6" fillId="8" borderId="0" xfId="9" quotePrefix="1" applyNumberFormat="1" applyFont="1" applyFill="1" applyAlignment="1">
      <alignment horizontal="right" wrapText="1"/>
    </xf>
    <xf numFmtId="169" fontId="9" fillId="8" borderId="0" xfId="9" applyNumberFormat="1" applyFill="1"/>
    <xf numFmtId="168" fontId="9" fillId="8" borderId="0" xfId="3" applyNumberFormat="1" applyFont="1" applyFill="1"/>
    <xf numFmtId="9" fontId="9" fillId="0" borderId="0" xfId="3" applyFont="1" applyFill="1"/>
    <xf numFmtId="169" fontId="9" fillId="0" borderId="0" xfId="9" applyNumberFormat="1" applyAlignment="1">
      <alignment horizontal="left"/>
    </xf>
    <xf numFmtId="169" fontId="29" fillId="0" borderId="0" xfId="9" applyNumberFormat="1" applyFont="1" applyAlignment="1">
      <alignment horizontal="left" indent="1"/>
    </xf>
    <xf numFmtId="169" fontId="6" fillId="0" borderId="0" xfId="9" applyNumberFormat="1" applyFont="1" applyAlignment="1">
      <alignment horizontal="left" indent="1"/>
    </xf>
    <xf numFmtId="0" fontId="6" fillId="0" borderId="0" xfId="9" applyFont="1" applyAlignment="1">
      <alignment horizontal="right"/>
    </xf>
    <xf numFmtId="172" fontId="6" fillId="0" borderId="0" xfId="9" applyNumberFormat="1" applyFont="1" applyAlignment="1">
      <alignment horizontal="right"/>
    </xf>
    <xf numFmtId="169" fontId="6" fillId="0" borderId="0" xfId="9" applyNumberFormat="1" applyFont="1" applyAlignment="1">
      <alignment horizontal="right"/>
    </xf>
    <xf numFmtId="171" fontId="6" fillId="0" borderId="0" xfId="9" applyNumberFormat="1" applyFont="1" applyAlignment="1">
      <alignment horizontal="right"/>
    </xf>
    <xf numFmtId="169" fontId="6" fillId="8" borderId="0" xfId="9" applyNumberFormat="1" applyFont="1" applyFill="1" applyAlignment="1">
      <alignment horizontal="right"/>
    </xf>
    <xf numFmtId="0" fontId="36" fillId="9" borderId="0" xfId="0" applyFont="1" applyFill="1" applyAlignment="1">
      <alignment vertical="center"/>
    </xf>
    <xf numFmtId="0" fontId="0" fillId="9" borderId="0" xfId="0" applyFill="1"/>
    <xf numFmtId="0" fontId="36"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7"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9" fillId="0" borderId="0" xfId="12" applyFont="1" applyFill="1" applyAlignment="1" applyProtection="1"/>
    <xf numFmtId="167" fontId="0" fillId="0" borderId="0" xfId="0" applyNumberFormat="1"/>
    <xf numFmtId="168" fontId="10" fillId="0" borderId="0" xfId="3" applyNumberFormat="1" applyFont="1"/>
    <xf numFmtId="168" fontId="10" fillId="8" borderId="0" xfId="3" applyNumberFormat="1" applyFont="1" applyFill="1"/>
    <xf numFmtId="168" fontId="0" fillId="0" borderId="0" xfId="0" applyNumberFormat="1"/>
    <xf numFmtId="168" fontId="10"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44" fillId="0" borderId="0" xfId="0" applyFont="1"/>
    <xf numFmtId="0" fontId="7" fillId="0" borderId="0" xfId="0" applyFont="1"/>
    <xf numFmtId="0" fontId="45" fillId="0" borderId="0" xfId="0" applyFont="1" applyAlignment="1">
      <alignment horizontal="left"/>
    </xf>
    <xf numFmtId="0" fontId="46" fillId="0" borderId="0" xfId="1" applyFont="1" applyAlignment="1">
      <alignment horizontal="left" indent="4"/>
    </xf>
    <xf numFmtId="0" fontId="7" fillId="3" borderId="0" xfId="0" applyFont="1" applyFill="1"/>
    <xf numFmtId="0" fontId="47" fillId="0" borderId="0" xfId="0" applyFont="1"/>
    <xf numFmtId="0" fontId="7" fillId="0" borderId="0" xfId="0" applyFont="1" applyAlignment="1">
      <alignment horizontal="left" indent="2"/>
    </xf>
    <xf numFmtId="0" fontId="11" fillId="0" borderId="0" xfId="5" applyFont="1" applyAlignment="1">
      <alignment vertical="top"/>
    </xf>
    <xf numFmtId="1" fontId="48" fillId="0" borderId="0" xfId="0" applyNumberFormat="1" applyFont="1" applyAlignment="1" applyProtection="1">
      <alignment horizontal="left"/>
      <protection locked="0"/>
    </xf>
    <xf numFmtId="3" fontId="49" fillId="0" borderId="0" xfId="3" applyNumberFormat="1" applyFont="1" applyFill="1" applyBorder="1" applyAlignment="1" applyProtection="1">
      <alignment horizontal="right"/>
    </xf>
    <xf numFmtId="3" fontId="49" fillId="0" borderId="0" xfId="0" applyNumberFormat="1" applyFont="1" applyAlignment="1">
      <alignment horizontal="right"/>
    </xf>
    <xf numFmtId="3" fontId="49" fillId="0" borderId="0" xfId="3" applyNumberFormat="1" applyFont="1" applyFill="1" applyBorder="1" applyAlignment="1" applyProtection="1">
      <alignment horizontal="right"/>
      <protection locked="0"/>
    </xf>
    <xf numFmtId="2" fontId="48" fillId="0" borderId="4" xfId="0" applyNumberFormat="1" applyFont="1" applyBorder="1" applyAlignment="1" applyProtection="1">
      <alignment horizontal="left" vertical="center" wrapText="1"/>
      <protection locked="0"/>
    </xf>
    <xf numFmtId="2" fontId="48" fillId="0" borderId="4" xfId="0" applyNumberFormat="1" applyFont="1" applyBorder="1" applyAlignment="1" applyProtection="1">
      <alignment horizontal="right" vertical="center" wrapText="1"/>
      <protection locked="0"/>
    </xf>
    <xf numFmtId="167" fontId="48" fillId="0" borderId="4" xfId="0" applyNumberFormat="1" applyFont="1" applyBorder="1" applyAlignment="1" applyProtection="1">
      <alignment horizontal="right" vertical="center" wrapText="1"/>
      <protection locked="0"/>
    </xf>
    <xf numFmtId="2" fontId="48" fillId="0" borderId="0" xfId="0" applyNumberFormat="1" applyFont="1" applyAlignment="1" applyProtection="1">
      <alignment horizontal="left" vertical="center" wrapText="1"/>
      <protection locked="0"/>
    </xf>
    <xf numFmtId="3" fontId="49" fillId="0" borderId="0" xfId="0" applyNumberFormat="1" applyFont="1" applyAlignment="1" applyProtection="1">
      <alignment horizontal="right" vertical="center" wrapText="1"/>
      <protection locked="0"/>
    </xf>
    <xf numFmtId="167" fontId="49" fillId="0" borderId="0" xfId="2" applyNumberFormat="1" applyFont="1" applyAlignment="1">
      <alignment horizontal="right"/>
    </xf>
    <xf numFmtId="0" fontId="31" fillId="0" borderId="0" xfId="0" applyFont="1"/>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8" fontId="30" fillId="5" borderId="0" xfId="0" applyNumberFormat="1" applyFont="1" applyFill="1" applyAlignment="1">
      <alignment horizontal="right" vertical="center"/>
    </xf>
    <xf numFmtId="168" fontId="30" fillId="5" borderId="0" xfId="0" applyNumberFormat="1" applyFont="1" applyFill="1" applyAlignment="1">
      <alignment horizontal="right" vertical="center" wrapText="1"/>
    </xf>
    <xf numFmtId="0" fontId="31" fillId="5" borderId="5" xfId="0" applyFont="1" applyFill="1" applyBorder="1" applyAlignment="1">
      <alignment horizontal="center" vertical="center"/>
    </xf>
    <xf numFmtId="167" fontId="27" fillId="5" borderId="0" xfId="0" applyNumberFormat="1" applyFont="1" applyFill="1" applyAlignment="1">
      <alignment horizontal="right" vertical="center" wrapText="1"/>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2" fillId="3" borderId="0" xfId="0" applyFont="1" applyFill="1"/>
    <xf numFmtId="167" fontId="49" fillId="0" borderId="0" xfId="2" applyNumberFormat="1" applyFont="1" applyAlignment="1">
      <alignment horizontal="center"/>
    </xf>
    <xf numFmtId="0" fontId="49" fillId="0" borderId="0" xfId="0" applyFont="1"/>
    <xf numFmtId="0" fontId="2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6" fillId="0" borderId="0" xfId="1" applyFont="1" applyFill="1" applyAlignment="1"/>
    <xf numFmtId="0" fontId="26" fillId="0" borderId="0" xfId="0" applyFont="1" applyAlignment="1">
      <alignment vertical="center"/>
    </xf>
    <xf numFmtId="0" fontId="54" fillId="0" borderId="0" xfId="0" applyFont="1"/>
    <xf numFmtId="1" fontId="49" fillId="0" borderId="0" xfId="0" applyNumberFormat="1" applyFont="1" applyAlignment="1" applyProtection="1">
      <alignment horizontal="right"/>
      <protection locked="0"/>
    </xf>
    <xf numFmtId="2" fontId="31" fillId="0" borderId="4" xfId="0" applyNumberFormat="1" applyFont="1" applyBorder="1" applyAlignment="1" applyProtection="1">
      <alignment horizontal="right" vertical="center" wrapText="1"/>
      <protection locked="0"/>
    </xf>
    <xf numFmtId="0" fontId="179" fillId="0" borderId="0" xfId="0" applyFont="1" applyAlignment="1">
      <alignment horizontal="left" vertical="center"/>
    </xf>
    <xf numFmtId="0" fontId="26" fillId="0" borderId="0" xfId="0" applyFont="1" applyAlignment="1">
      <alignment vertical="center" wrapText="1"/>
    </xf>
    <xf numFmtId="0" fontId="31" fillId="0" borderId="0" xfId="0" applyFont="1" applyAlignment="1">
      <alignment vertical="center" wrapText="1"/>
    </xf>
    <xf numFmtId="0" fontId="8" fillId="0" borderId="0" xfId="0" applyFont="1" applyAlignment="1">
      <alignment vertical="center"/>
    </xf>
    <xf numFmtId="0" fontId="42" fillId="0" borderId="0" xfId="0" applyFont="1" applyAlignment="1">
      <alignment vertical="center"/>
    </xf>
    <xf numFmtId="3" fontId="0" fillId="0" borderId="0" xfId="0" applyNumberFormat="1"/>
    <xf numFmtId="167" fontId="49" fillId="0" borderId="0" xfId="0" applyNumberFormat="1" applyFont="1" applyAlignment="1">
      <alignment horizontal="right"/>
    </xf>
    <xf numFmtId="0" fontId="3" fillId="0" borderId="0" xfId="1" applyFill="1"/>
    <xf numFmtId="0" fontId="181" fillId="0" borderId="0" xfId="0" applyFont="1"/>
    <xf numFmtId="0" fontId="6" fillId="0" borderId="0" xfId="0" applyFont="1"/>
    <xf numFmtId="0" fontId="17" fillId="0" borderId="0" xfId="0" applyFont="1" applyAlignment="1">
      <alignment horizontal="right"/>
    </xf>
    <xf numFmtId="0" fontId="182" fillId="0" borderId="0" xfId="0" applyFont="1" applyAlignment="1">
      <alignment horizontal="right"/>
    </xf>
    <xf numFmtId="0" fontId="31" fillId="0" borderId="4" xfId="0" applyFont="1" applyBorder="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right" vertical="center" wrapText="1"/>
    </xf>
    <xf numFmtId="3" fontId="30" fillId="0" borderId="0" xfId="0" applyNumberFormat="1" applyFont="1" applyAlignment="1">
      <alignment vertical="center"/>
    </xf>
    <xf numFmtId="167" fontId="30" fillId="0" borderId="0" xfId="0" applyNumberFormat="1" applyFont="1" applyAlignment="1">
      <alignment vertical="center"/>
    </xf>
    <xf numFmtId="166" fontId="6" fillId="0" borderId="0" xfId="4" applyFont="1" applyFill="1" applyBorder="1" applyAlignment="1" applyProtection="1">
      <alignment vertical="center"/>
      <protection locked="0"/>
    </xf>
    <xf numFmtId="167" fontId="49" fillId="0" borderId="0" xfId="3" applyNumberFormat="1" applyFont="1" applyFill="1" applyBorder="1" applyAlignment="1" applyProtection="1">
      <alignment horizontal="right"/>
    </xf>
    <xf numFmtId="167" fontId="49" fillId="0" borderId="0" xfId="3" applyNumberFormat="1" applyFont="1" applyFill="1" applyBorder="1" applyAlignment="1" applyProtection="1">
      <alignment horizontal="right"/>
      <protection locked="0"/>
    </xf>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0" fontId="30" fillId="0" borderId="0" xfId="0" applyFont="1" applyAlignment="1">
      <alignment wrapText="1"/>
    </xf>
    <xf numFmtId="3" fontId="30" fillId="0" borderId="0" xfId="0" applyNumberFormat="1" applyFont="1"/>
    <xf numFmtId="168" fontId="30" fillId="0" borderId="0" xfId="0" applyNumberFormat="1" applyFont="1"/>
    <xf numFmtId="0" fontId="26" fillId="0" borderId="0" xfId="0" applyFont="1"/>
    <xf numFmtId="0" fontId="27" fillId="0" borderId="0" xfId="0" applyFont="1"/>
    <xf numFmtId="3" fontId="27" fillId="0" borderId="0" xfId="0" applyNumberFormat="1" applyFont="1"/>
    <xf numFmtId="10" fontId="27" fillId="0" borderId="0" xfId="0" applyNumberFormat="1" applyFont="1"/>
    <xf numFmtId="166" fontId="18"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8" fillId="0" borderId="0" xfId="4" applyFont="1" applyFill="1" applyBorder="1" applyAlignment="1" applyProtection="1">
      <alignment vertical="center" wrapText="1"/>
      <protection locked="0"/>
    </xf>
    <xf numFmtId="3" fontId="10" fillId="0" borderId="0" xfId="0" applyNumberFormat="1" applyFont="1"/>
    <xf numFmtId="168" fontId="10" fillId="0" borderId="0" xfId="0" applyNumberFormat="1" applyFont="1"/>
    <xf numFmtId="0" fontId="177" fillId="0" borderId="0" xfId="0" applyFont="1" applyAlignment="1">
      <alignment horizontal="left" vertical="center"/>
    </xf>
    <xf numFmtId="0" fontId="55" fillId="0" borderId="0" xfId="0" applyFont="1" applyAlignment="1">
      <alignment vertical="center"/>
    </xf>
    <xf numFmtId="0" fontId="177" fillId="0" borderId="0" xfId="0" applyFont="1" applyAlignment="1">
      <alignment horizontal="left" vertical="center" indent="3"/>
    </xf>
    <xf numFmtId="3" fontId="55" fillId="0" borderId="0" xfId="0" applyNumberFormat="1" applyFont="1" applyAlignment="1">
      <alignment vertical="center"/>
    </xf>
    <xf numFmtId="0" fontId="55" fillId="0" borderId="0" xfId="0" applyFont="1" applyAlignment="1">
      <alignment horizontal="right" vertical="center"/>
    </xf>
    <xf numFmtId="168" fontId="55" fillId="0" borderId="0" xfId="0" applyNumberFormat="1" applyFont="1" applyAlignment="1">
      <alignment vertical="center"/>
    </xf>
    <xf numFmtId="0" fontId="177" fillId="0" borderId="0" xfId="0" applyFont="1" applyAlignment="1">
      <alignment horizontal="left" vertical="center" indent="1"/>
    </xf>
    <xf numFmtId="3" fontId="177" fillId="0" borderId="0" xfId="0" applyNumberFormat="1" applyFont="1" applyAlignment="1">
      <alignment vertical="center"/>
    </xf>
    <xf numFmtId="0" fontId="177" fillId="0" borderId="0" xfId="0" applyFont="1" applyAlignment="1">
      <alignment horizontal="right" vertical="center"/>
    </xf>
    <xf numFmtId="168" fontId="55" fillId="0" borderId="0" xfId="3" applyNumberFormat="1" applyFont="1" applyFill="1" applyBorder="1" applyAlignment="1">
      <alignment vertical="center"/>
    </xf>
    <xf numFmtId="0" fontId="177" fillId="0" borderId="0" xfId="0" applyFont="1" applyAlignment="1">
      <alignment horizontal="left" vertical="center" indent="2"/>
    </xf>
    <xf numFmtId="0" fontId="179" fillId="0" borderId="0" xfId="0" applyFont="1"/>
    <xf numFmtId="0" fontId="20" fillId="0" borderId="0" xfId="0" applyFont="1"/>
    <xf numFmtId="0" fontId="27" fillId="0" borderId="0" xfId="0" applyFont="1" applyAlignment="1">
      <alignment horizontal="right" vertical="center"/>
    </xf>
    <xf numFmtId="0" fontId="18" fillId="0" borderId="0" xfId="0" applyFont="1" applyAlignment="1">
      <alignment horizontal="left" vertical="center"/>
    </xf>
    <xf numFmtId="0" fontId="26" fillId="0" borderId="5" xfId="0" applyFont="1" applyBorder="1" applyAlignment="1">
      <alignment vertical="center"/>
    </xf>
    <xf numFmtId="0" fontId="26" fillId="0" borderId="5" xfId="0" applyFont="1" applyBorder="1" applyAlignment="1">
      <alignment vertical="center" wrapText="1"/>
    </xf>
    <xf numFmtId="168" fontId="27" fillId="0" borderId="0" xfId="0" applyNumberFormat="1" applyFont="1" applyAlignment="1">
      <alignment horizontal="right" vertical="center"/>
    </xf>
    <xf numFmtId="3" fontId="27" fillId="0" borderId="0" xfId="0" applyNumberFormat="1" applyFont="1" applyAlignment="1">
      <alignment horizontal="right" vertical="center"/>
    </xf>
    <xf numFmtId="167" fontId="27" fillId="0" borderId="0" xfId="0" applyNumberFormat="1" applyFont="1" applyAlignment="1">
      <alignment horizontal="right" vertical="center"/>
    </xf>
    <xf numFmtId="3" fontId="49" fillId="0" borderId="0" xfId="0" applyNumberFormat="1" applyFont="1" applyAlignment="1">
      <alignment horizontal="right" vertical="center"/>
    </xf>
    <xf numFmtId="0" fontId="18" fillId="0" borderId="0" xfId="0" applyFont="1" applyAlignment="1">
      <alignment vertical="center"/>
    </xf>
    <xf numFmtId="167" fontId="30" fillId="0" borderId="0" xfId="0" applyNumberFormat="1"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170" fontId="27" fillId="5" borderId="0" xfId="0" applyNumberFormat="1" applyFont="1" applyFill="1" applyAlignment="1">
      <alignment horizontal="right"/>
    </xf>
    <xf numFmtId="0" fontId="54"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8" fontId="49" fillId="0" borderId="0" xfId="0" applyNumberFormat="1" applyFont="1" applyAlignment="1">
      <alignment horizontal="right" vertical="center"/>
    </xf>
    <xf numFmtId="0" fontId="183" fillId="0" borderId="0" xfId="0" applyFont="1" applyAlignment="1">
      <alignment horizontal="justify" vertical="top" wrapText="1"/>
    </xf>
    <xf numFmtId="184" fontId="30" fillId="0" borderId="0" xfId="7" applyNumberFormat="1" applyFont="1" applyFill="1" applyBorder="1" applyAlignment="1">
      <alignment horizontal="right" vertical="center"/>
    </xf>
    <xf numFmtId="0" fontId="31" fillId="0" borderId="6" xfId="0" applyFont="1" applyBorder="1" applyAlignment="1">
      <alignment horizontal="center" vertical="center" wrapText="1"/>
    </xf>
    <xf numFmtId="0" fontId="26" fillId="5" borderId="8" xfId="0" applyFont="1" applyFill="1" applyBorder="1" applyAlignment="1">
      <alignment vertical="center" wrapText="1"/>
    </xf>
    <xf numFmtId="184" fontId="30" fillId="0" borderId="8" xfId="7" applyNumberFormat="1" applyFont="1" applyBorder="1" applyAlignment="1">
      <alignment horizontal="right" vertical="center"/>
    </xf>
    <xf numFmtId="185" fontId="30" fillId="0" borderId="8" xfId="7" applyNumberFormat="1" applyFont="1" applyBorder="1" applyAlignment="1">
      <alignment horizontal="right" vertical="center"/>
    </xf>
    <xf numFmtId="167" fontId="30" fillId="0" borderId="8" xfId="0" applyNumberFormat="1" applyFont="1" applyBorder="1" applyAlignment="1">
      <alignment horizontal="right" vertical="center"/>
    </xf>
    <xf numFmtId="184" fontId="30" fillId="0" borderId="0" xfId="7" applyNumberFormat="1" applyFont="1" applyBorder="1" applyAlignment="1">
      <alignment horizontal="right" vertical="center"/>
    </xf>
    <xf numFmtId="185" fontId="30" fillId="0" borderId="0" xfId="7" applyNumberFormat="1" applyFont="1" applyBorder="1" applyAlignment="1">
      <alignment horizontal="right" vertical="center"/>
    </xf>
    <xf numFmtId="10" fontId="0" fillId="0" borderId="0" xfId="0" applyNumberFormat="1"/>
    <xf numFmtId="0" fontId="185" fillId="0" borderId="0" xfId="0" applyFont="1"/>
    <xf numFmtId="0" fontId="18" fillId="5" borderId="0" xfId="0" applyFont="1" applyFill="1" applyAlignment="1">
      <alignment horizontal="left" vertical="top" wrapText="1"/>
    </xf>
    <xf numFmtId="0" fontId="11" fillId="0" borderId="0" xfId="0" applyFont="1"/>
    <xf numFmtId="0" fontId="26" fillId="0" borderId="0" xfId="0" applyFont="1" applyAlignment="1">
      <alignment wrapText="1"/>
    </xf>
    <xf numFmtId="0" fontId="26" fillId="0" borderId="4" xfId="0" applyFont="1" applyBorder="1" applyAlignment="1">
      <alignment wrapText="1"/>
    </xf>
    <xf numFmtId="0" fontId="18" fillId="0" borderId="0" xfId="0" applyFont="1"/>
    <xf numFmtId="0" fontId="26" fillId="0" borderId="4" xfId="0" applyFont="1" applyBorder="1"/>
    <xf numFmtId="0" fontId="11" fillId="3" borderId="43" xfId="0" applyFont="1" applyFill="1" applyBorder="1" applyAlignment="1">
      <alignment vertical="top"/>
    </xf>
    <xf numFmtId="0" fontId="15" fillId="3" borderId="43" xfId="0" applyFont="1" applyFill="1" applyBorder="1" applyAlignment="1">
      <alignment vertical="top"/>
    </xf>
    <xf numFmtId="0" fontId="11" fillId="0" borderId="43" xfId="0" applyFont="1" applyBorder="1" applyAlignment="1">
      <alignment horizontal="left"/>
    </xf>
    <xf numFmtId="0" fontId="20" fillId="0" borderId="43" xfId="0" applyFont="1" applyBorder="1"/>
    <xf numFmtId="0" fontId="26" fillId="0" borderId="43" xfId="0" applyFont="1" applyBorder="1"/>
    <xf numFmtId="0" fontId="26" fillId="0" borderId="43" xfId="0" applyFont="1" applyBorder="1" applyAlignment="1">
      <alignment wrapText="1"/>
    </xf>
    <xf numFmtId="10" fontId="26" fillId="0" borderId="43" xfId="0" applyNumberFormat="1" applyFont="1" applyBorder="1"/>
    <xf numFmtId="0" fontId="11" fillId="0" borderId="43" xfId="0" applyFont="1" applyBorder="1"/>
    <xf numFmtId="0" fontId="27" fillId="0" borderId="43" xfId="0" applyFont="1" applyBorder="1"/>
    <xf numFmtId="0" fontId="12" fillId="0" borderId="43" xfId="8" applyFont="1" applyBorder="1" applyAlignment="1">
      <alignment horizontal="right" wrapText="1"/>
    </xf>
    <xf numFmtId="0" fontId="23"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8" fillId="0" borderId="43" xfId="0" applyNumberFormat="1" applyFont="1" applyBorder="1" applyAlignment="1" applyProtection="1">
      <alignment horizontal="left"/>
      <protection locked="0"/>
    </xf>
    <xf numFmtId="2" fontId="48" fillId="0" borderId="43" xfId="3" applyNumberFormat="1" applyFont="1" applyFill="1" applyBorder="1" applyAlignment="1" applyProtection="1">
      <alignment horizontal="center" wrapText="1"/>
      <protection locked="0"/>
    </xf>
    <xf numFmtId="0" fontId="7" fillId="0" borderId="43" xfId="0" applyFont="1" applyBorder="1"/>
    <xf numFmtId="0" fontId="31" fillId="0" borderId="43" xfId="0" applyFont="1" applyBorder="1" applyAlignment="1">
      <alignment wrapText="1"/>
    </xf>
    <xf numFmtId="0" fontId="22" fillId="0" borderId="43" xfId="0" applyFont="1" applyBorder="1"/>
    <xf numFmtId="0" fontId="31" fillId="0" borderId="43" xfId="0" applyFont="1" applyBorder="1"/>
    <xf numFmtId="3" fontId="27" fillId="0" borderId="43" xfId="0" applyNumberFormat="1" applyFont="1" applyBorder="1"/>
    <xf numFmtId="0" fontId="70" fillId="0" borderId="43" xfId="0" applyFont="1" applyBorder="1"/>
    <xf numFmtId="0" fontId="54" fillId="0" borderId="43" xfId="0" applyFont="1" applyBorder="1"/>
    <xf numFmtId="0" fontId="177" fillId="0" borderId="43" xfId="0" applyFont="1" applyBorder="1" applyAlignment="1">
      <alignment vertical="center"/>
    </xf>
    <xf numFmtId="0" fontId="177" fillId="0" borderId="43" xfId="0" applyFont="1" applyBorder="1" applyAlignment="1">
      <alignment vertical="center" wrapText="1"/>
    </xf>
    <xf numFmtId="0" fontId="177" fillId="0" borderId="43" xfId="0" applyFont="1" applyBorder="1" applyAlignment="1">
      <alignment horizontal="left" vertical="center" indent="1"/>
    </xf>
    <xf numFmtId="3" fontId="177" fillId="0" borderId="43" xfId="0" applyNumberFormat="1" applyFont="1" applyBorder="1" applyAlignment="1">
      <alignment vertical="center"/>
    </xf>
    <xf numFmtId="3" fontId="177" fillId="0" borderId="43" xfId="0" applyNumberFormat="1" applyFont="1" applyBorder="1" applyAlignment="1">
      <alignment horizontal="right" vertical="center"/>
    </xf>
    <xf numFmtId="0" fontId="21" fillId="0" borderId="43" xfId="0" applyFont="1" applyBorder="1"/>
    <xf numFmtId="0" fontId="31" fillId="5" borderId="43" xfId="0" applyFont="1" applyFill="1" applyBorder="1" applyAlignment="1">
      <alignment horizontal="left" vertical="center"/>
    </xf>
    <xf numFmtId="3" fontId="30" fillId="5" borderId="43" xfId="0" applyNumberFormat="1" applyFont="1" applyFill="1" applyBorder="1" applyAlignment="1">
      <alignment horizontal="right" vertical="center"/>
    </xf>
    <xf numFmtId="168" fontId="30" fillId="5" borderId="43" xfId="0" applyNumberFormat="1" applyFont="1" applyFill="1" applyBorder="1" applyAlignment="1">
      <alignment horizontal="right" vertical="center"/>
    </xf>
    <xf numFmtId="168" fontId="30" fillId="5" borderId="43" xfId="0" applyNumberFormat="1" applyFont="1" applyFill="1" applyBorder="1" applyAlignment="1">
      <alignment horizontal="right" vertical="center" wrapText="1"/>
    </xf>
    <xf numFmtId="0" fontId="31" fillId="5" borderId="43" xfId="0" applyFont="1" applyFill="1" applyBorder="1" applyAlignment="1">
      <alignment vertical="center"/>
    </xf>
    <xf numFmtId="167" fontId="30" fillId="5" borderId="43" xfId="0" applyNumberFormat="1" applyFont="1" applyFill="1" applyBorder="1" applyAlignment="1">
      <alignment horizontal="right" vertical="center"/>
    </xf>
    <xf numFmtId="166" fontId="6" fillId="0" borderId="0" xfId="4" applyFont="1" applyFill="1" applyBorder="1" applyAlignment="1" applyProtection="1">
      <alignment vertical="center" wrapText="1"/>
      <protection locked="0"/>
    </xf>
    <xf numFmtId="0" fontId="6" fillId="0" borderId="0" xfId="6" applyFont="1" applyAlignment="1">
      <alignment horizontal="left" vertical="top" wrapText="1"/>
    </xf>
    <xf numFmtId="0" fontId="10" fillId="0" borderId="0" xfId="6" applyFont="1" applyAlignment="1">
      <alignment horizontal="justify" vertical="top" wrapText="1"/>
    </xf>
    <xf numFmtId="1" fontId="27" fillId="5" borderId="0" xfId="0" applyNumberFormat="1" applyFont="1" applyFill="1" applyAlignment="1">
      <alignment horizontal="right" vertical="center" wrapText="1"/>
    </xf>
    <xf numFmtId="0" fontId="18" fillId="0" borderId="0" xfId="0" applyFont="1" applyAlignment="1">
      <alignment vertical="top"/>
    </xf>
    <xf numFmtId="0" fontId="10" fillId="0" borderId="0" xfId="6" applyFont="1" applyAlignment="1">
      <alignment horizontal="left" vertical="top"/>
    </xf>
    <xf numFmtId="0" fontId="26" fillId="0" borderId="43" xfId="0" applyFont="1" applyBorder="1" applyAlignment="1">
      <alignment vertical="center" wrapText="1"/>
    </xf>
    <xf numFmtId="168" fontId="49" fillId="0" borderId="0" xfId="3" applyNumberFormat="1" applyFont="1" applyAlignment="1">
      <alignment horizontal="center"/>
    </xf>
    <xf numFmtId="1" fontId="48" fillId="0" borderId="0" xfId="2" applyNumberFormat="1" applyFont="1" applyAlignment="1" applyProtection="1">
      <alignment horizontal="left"/>
      <protection locked="0"/>
    </xf>
    <xf numFmtId="167" fontId="27" fillId="0" borderId="0" xfId="0" applyNumberFormat="1" applyFont="1"/>
    <xf numFmtId="0" fontId="26" fillId="0" borderId="5" xfId="0" applyFont="1" applyBorder="1" applyAlignment="1">
      <alignment horizontal="center" wrapText="1"/>
    </xf>
    <xf numFmtId="0" fontId="26" fillId="0" borderId="5" xfId="0" applyFont="1" applyBorder="1" applyAlignment="1">
      <alignment horizontal="center" vertical="center" wrapText="1"/>
    </xf>
    <xf numFmtId="168" fontId="30" fillId="5" borderId="43" xfId="3" applyNumberFormat="1" applyFont="1" applyFill="1" applyBorder="1" applyAlignment="1">
      <alignment horizontal="right" vertical="center"/>
    </xf>
    <xf numFmtId="167" fontId="181" fillId="0" borderId="0" xfId="0" applyNumberFormat="1" applyFont="1"/>
    <xf numFmtId="0" fontId="27" fillId="0" borderId="43" xfId="0" applyFont="1" applyBorder="1" applyAlignment="1">
      <alignment horizontal="right"/>
    </xf>
    <xf numFmtId="168" fontId="49" fillId="0" borderId="0" xfId="3" applyNumberFormat="1" applyFont="1" applyBorder="1" applyAlignment="1">
      <alignment horizontal="center"/>
    </xf>
    <xf numFmtId="0" fontId="27" fillId="0" borderId="0" xfId="0" applyFont="1" applyAlignment="1">
      <alignment horizontal="right"/>
    </xf>
    <xf numFmtId="0" fontId="30" fillId="0" borderId="45" xfId="0" applyFont="1" applyBorder="1"/>
    <xf numFmtId="0" fontId="18" fillId="0" borderId="45" xfId="0" applyFont="1" applyBorder="1"/>
    <xf numFmtId="2" fontId="0" fillId="0" borderId="0" xfId="3" applyNumberFormat="1" applyFont="1"/>
    <xf numFmtId="2" fontId="0" fillId="0" borderId="0" xfId="0" applyNumberFormat="1"/>
    <xf numFmtId="2" fontId="0" fillId="0" borderId="0" xfId="3" applyNumberFormat="1" applyFont="1" applyBorder="1"/>
    <xf numFmtId="0" fontId="2" fillId="0" borderId="4" xfId="0" applyFont="1" applyBorder="1"/>
    <xf numFmtId="0" fontId="2" fillId="0" borderId="4" xfId="0" applyFont="1" applyBorder="1" applyAlignment="1">
      <alignment wrapText="1"/>
    </xf>
    <xf numFmtId="0" fontId="26" fillId="0" borderId="45" xfId="0" applyFont="1" applyBorder="1" applyAlignment="1">
      <alignment vertical="center" wrapText="1"/>
    </xf>
    <xf numFmtId="2" fontId="6" fillId="0" borderId="0" xfId="0" applyNumberFormat="1" applyFont="1" applyAlignment="1" applyProtection="1">
      <alignment vertical="center" wrapText="1"/>
      <protection locked="0"/>
    </xf>
    <xf numFmtId="0" fontId="10" fillId="0" borderId="0" xfId="0" applyFont="1" applyAlignment="1">
      <alignment vertical="center"/>
    </xf>
    <xf numFmtId="167" fontId="18" fillId="0" borderId="0" xfId="0" applyNumberFormat="1" applyFont="1" applyAlignment="1">
      <alignment vertical="top"/>
    </xf>
    <xf numFmtId="168" fontId="27" fillId="0" borderId="0" xfId="0" applyNumberFormat="1" applyFont="1"/>
    <xf numFmtId="168" fontId="27" fillId="0" borderId="43" xfId="0" applyNumberFormat="1" applyFont="1" applyBorder="1"/>
    <xf numFmtId="167" fontId="6" fillId="0" borderId="0" xfId="6" applyNumberFormat="1" applyFont="1" applyAlignment="1">
      <alignment horizontal="left" vertical="top" wrapText="1"/>
    </xf>
    <xf numFmtId="43" fontId="0" fillId="0" borderId="0" xfId="0" applyNumberFormat="1"/>
    <xf numFmtId="0" fontId="31" fillId="5" borderId="4" xfId="0" applyFont="1" applyFill="1" applyBorder="1" applyAlignment="1">
      <alignment horizontal="left" vertical="center" wrapText="1"/>
    </xf>
    <xf numFmtId="0" fontId="31" fillId="5" borderId="4" xfId="0" applyFont="1" applyFill="1" applyBorder="1" applyAlignment="1">
      <alignment horizontal="center" vertical="center"/>
    </xf>
    <xf numFmtId="0" fontId="31" fillId="5" borderId="4" xfId="0" applyFont="1" applyFill="1" applyBorder="1" applyAlignment="1">
      <alignment vertical="center"/>
    </xf>
    <xf numFmtId="166" fontId="18" fillId="3" borderId="0" xfId="4" applyNumberFormat="1" applyFont="1" applyFill="1" applyBorder="1" applyAlignment="1" applyProtection="1">
      <alignment vertical="center"/>
      <protection locked="0"/>
    </xf>
    <xf numFmtId="0" fontId="27" fillId="0" borderId="44" xfId="0" applyFont="1" applyBorder="1" applyAlignment="1">
      <alignment horizontal="right"/>
    </xf>
    <xf numFmtId="0" fontId="76" fillId="0" borderId="0" xfId="0" applyFont="1"/>
    <xf numFmtId="0" fontId="26" fillId="0" borderId="0" xfId="0" applyFont="1" applyAlignment="1">
      <alignment horizontal="left"/>
    </xf>
    <xf numFmtId="185" fontId="30" fillId="0" borderId="0" xfId="7" applyNumberFormat="1" applyFont="1" applyAlignment="1">
      <alignment horizontal="right" vertical="center"/>
    </xf>
    <xf numFmtId="9" fontId="0" fillId="0" borderId="0" xfId="3" applyFont="1"/>
    <xf numFmtId="0" fontId="0" fillId="0" borderId="45" xfId="0" applyBorder="1"/>
    <xf numFmtId="0" fontId="26" fillId="0" borderId="0" xfId="0" applyFont="1" applyAlignment="1">
      <alignment horizontal="center"/>
    </xf>
    <xf numFmtId="0" fontId="26" fillId="0" borderId="45" xfId="0" applyFont="1" applyBorder="1" applyAlignment="1">
      <alignment wrapText="1"/>
    </xf>
    <xf numFmtId="0" fontId="26" fillId="0" borderId="45" xfId="0" applyFont="1" applyBorder="1"/>
    <xf numFmtId="170" fontId="49" fillId="0" borderId="0" xfId="0" applyNumberFormat="1" applyFont="1" applyAlignment="1" applyProtection="1">
      <alignment horizontal="right" vertical="center" wrapText="1"/>
      <protection locked="0"/>
    </xf>
    <xf numFmtId="0" fontId="6" fillId="0" borderId="45" xfId="0" applyFont="1" applyBorder="1"/>
    <xf numFmtId="0" fontId="7" fillId="0" borderId="45" xfId="0" applyFont="1" applyBorder="1"/>
    <xf numFmtId="0" fontId="47" fillId="0" borderId="45" xfId="0" applyFont="1" applyBorder="1"/>
    <xf numFmtId="166" fontId="6" fillId="0" borderId="45" xfId="4" applyFont="1" applyFill="1" applyBorder="1" applyAlignment="1" applyProtection="1">
      <alignment vertical="center"/>
      <protection locked="0"/>
    </xf>
    <xf numFmtId="168" fontId="27" fillId="0" borderId="45" xfId="0" applyNumberFormat="1" applyFont="1" applyBorder="1" applyAlignment="1">
      <alignment horizontal="right" vertical="center"/>
    </xf>
    <xf numFmtId="167" fontId="27" fillId="0" borderId="45" xfId="0" applyNumberFormat="1" applyFont="1" applyBorder="1" applyAlignment="1">
      <alignment horizontal="right" vertical="center"/>
    </xf>
    <xf numFmtId="0" fontId="10" fillId="0" borderId="45" xfId="0" applyFont="1" applyBorder="1"/>
    <xf numFmtId="165" fontId="0" fillId="0" borderId="45" xfId="0" applyNumberFormat="1" applyBorder="1"/>
    <xf numFmtId="0" fontId="18" fillId="0" borderId="45" xfId="0" applyFont="1" applyBorder="1" applyAlignment="1">
      <alignment horizontal="right" vertical="center" wrapText="1"/>
    </xf>
    <xf numFmtId="3" fontId="18" fillId="0" borderId="45" xfId="0" applyNumberFormat="1" applyFont="1" applyBorder="1" applyAlignment="1">
      <alignment horizontal="right" vertical="center" wrapText="1"/>
    </xf>
    <xf numFmtId="0" fontId="18" fillId="0" borderId="45" xfId="0" applyFont="1" applyBorder="1" applyAlignment="1">
      <alignment horizontal="right" vertical="center"/>
    </xf>
    <xf numFmtId="0" fontId="18" fillId="0" borderId="45" xfId="0" applyFont="1" applyBorder="1" applyAlignment="1">
      <alignment vertical="center"/>
    </xf>
    <xf numFmtId="2" fontId="6" fillId="0" borderId="45" xfId="0" applyNumberFormat="1" applyFont="1" applyBorder="1" applyAlignment="1" applyProtection="1">
      <alignment vertical="center"/>
      <protection locked="0"/>
    </xf>
    <xf numFmtId="2" fontId="6" fillId="0" borderId="45" xfId="0" applyNumberFormat="1" applyFont="1" applyBorder="1" applyAlignment="1" applyProtection="1">
      <alignment vertical="center" wrapText="1"/>
      <protection locked="0"/>
    </xf>
    <xf numFmtId="0" fontId="31" fillId="0" borderId="4" xfId="0" applyFont="1" applyBorder="1" applyAlignment="1">
      <alignment wrapText="1"/>
    </xf>
    <xf numFmtId="2" fontId="30" fillId="0" borderId="45" xfId="0" applyNumberFormat="1" applyFont="1" applyBorder="1"/>
    <xf numFmtId="2" fontId="30" fillId="0" borderId="0" xfId="0" applyNumberFormat="1" applyFont="1"/>
    <xf numFmtId="0" fontId="31" fillId="0" borderId="0" xfId="0" applyFont="1" applyAlignment="1">
      <alignment horizontal="center" wrapText="1"/>
    </xf>
    <xf numFmtId="0" fontId="31" fillId="0" borderId="0" xfId="0" applyFont="1" applyAlignment="1">
      <alignment wrapText="1"/>
    </xf>
    <xf numFmtId="0" fontId="190" fillId="0" borderId="0" xfId="0" applyFont="1"/>
    <xf numFmtId="3" fontId="27" fillId="5" borderId="0" xfId="0" applyNumberFormat="1" applyFont="1" applyFill="1" applyAlignment="1">
      <alignment horizontal="right"/>
    </xf>
    <xf numFmtId="0" fontId="10" fillId="0" borderId="0" xfId="0" applyFont="1" applyAlignment="1">
      <alignment horizontal="left" vertical="center"/>
    </xf>
    <xf numFmtId="0" fontId="0" fillId="0" borderId="0" xfId="0" applyAlignment="1">
      <alignment horizontal="center" vertical="center"/>
    </xf>
    <xf numFmtId="0" fontId="15" fillId="3" borderId="43" xfId="0" applyFont="1" applyFill="1" applyBorder="1" applyAlignment="1">
      <alignment horizontal="center" vertical="center"/>
    </xf>
    <xf numFmtId="2" fontId="48" fillId="79" borderId="4" xfId="0" applyNumberFormat="1" applyFont="1" applyFill="1" applyBorder="1" applyAlignment="1" applyProtection="1">
      <alignment horizontal="center" wrapText="1"/>
      <protection locked="0"/>
    </xf>
    <xf numFmtId="0" fontId="48" fillId="0" borderId="0" xfId="0" quotePrefix="1" applyFont="1" applyAlignment="1">
      <alignment horizontal="center" vertical="center"/>
    </xf>
    <xf numFmtId="167" fontId="49" fillId="0" borderId="0" xfId="0" applyNumberFormat="1" applyFont="1" applyAlignment="1">
      <alignment horizontal="center" vertical="center"/>
    </xf>
    <xf numFmtId="167" fontId="0" fillId="0" borderId="0" xfId="0" applyNumberFormat="1" applyAlignment="1">
      <alignment horizontal="center" vertical="center"/>
    </xf>
    <xf numFmtId="0" fontId="48" fillId="0" borderId="43" xfId="0" quotePrefix="1" applyFont="1" applyBorder="1" applyAlignment="1">
      <alignment horizontal="center" vertical="center"/>
    </xf>
    <xf numFmtId="167" fontId="49" fillId="0" borderId="43" xfId="0" applyNumberFormat="1" applyFont="1" applyBorder="1" applyAlignment="1">
      <alignment horizontal="center" vertical="center"/>
    </xf>
    <xf numFmtId="0" fontId="10" fillId="0" borderId="0" xfId="0" applyFont="1" applyAlignment="1">
      <alignment horizontal="left"/>
    </xf>
    <xf numFmtId="0" fontId="0" fillId="0" borderId="0" xfId="0" applyAlignment="1">
      <alignment horizontal="center"/>
    </xf>
    <xf numFmtId="2" fontId="48" fillId="0" borderId="4" xfId="0" applyNumberFormat="1" applyFont="1" applyBorder="1" applyAlignment="1" applyProtection="1">
      <alignment horizontal="center" wrapText="1"/>
      <protection locked="0"/>
    </xf>
    <xf numFmtId="167" fontId="48" fillId="0" borderId="4" xfId="0" applyNumberFormat="1" applyFont="1" applyBorder="1" applyAlignment="1" applyProtection="1">
      <alignment horizontal="center" wrapText="1"/>
      <protection locked="0"/>
    </xf>
    <xf numFmtId="167" fontId="49" fillId="0" borderId="0" xfId="3" applyNumberFormat="1" applyFont="1" applyAlignment="1">
      <alignment horizontal="center"/>
    </xf>
    <xf numFmtId="167" fontId="49" fillId="0" borderId="0" xfId="0" applyNumberFormat="1" applyFont="1" applyAlignment="1">
      <alignment horizontal="center"/>
    </xf>
    <xf numFmtId="167" fontId="49" fillId="0" borderId="0" xfId="3" applyNumberFormat="1" applyFont="1" applyBorder="1" applyAlignment="1">
      <alignment horizontal="center"/>
    </xf>
    <xf numFmtId="167" fontId="0" fillId="0" borderId="0" xfId="0" applyNumberFormat="1" applyAlignment="1">
      <alignment horizontal="center"/>
    </xf>
    <xf numFmtId="1" fontId="48" fillId="0" borderId="44" xfId="2" applyNumberFormat="1" applyFont="1" applyBorder="1" applyAlignment="1" applyProtection="1">
      <alignment horizontal="left"/>
      <protection locked="0"/>
    </xf>
    <xf numFmtId="167" fontId="49" fillId="0" borderId="44" xfId="2" applyNumberFormat="1" applyFont="1" applyBorder="1" applyAlignment="1">
      <alignment horizontal="center"/>
    </xf>
    <xf numFmtId="167" fontId="49" fillId="0" borderId="44" xfId="3" applyNumberFormat="1" applyFont="1" applyBorder="1" applyAlignment="1">
      <alignment horizontal="center"/>
    </xf>
    <xf numFmtId="167" fontId="49" fillId="0" borderId="44" xfId="0" applyNumberFormat="1" applyFont="1" applyBorder="1" applyAlignment="1">
      <alignment horizontal="center"/>
    </xf>
    <xf numFmtId="2" fontId="48" fillId="0" borderId="4" xfId="0" applyNumberFormat="1" applyFont="1" applyBorder="1" applyAlignment="1" applyProtection="1">
      <alignment horizontal="center" vertical="center" wrapText="1"/>
      <protection locked="0"/>
    </xf>
    <xf numFmtId="167" fontId="48" fillId="0" borderId="4" xfId="0" applyNumberFormat="1" applyFont="1" applyBorder="1" applyAlignment="1" applyProtection="1">
      <alignment horizontal="center" vertical="center" wrapText="1"/>
      <protection locked="0"/>
    </xf>
    <xf numFmtId="168" fontId="0" fillId="0" borderId="0" xfId="0" applyNumberFormat="1" applyAlignment="1">
      <alignment horizontal="center"/>
    </xf>
    <xf numFmtId="168" fontId="0" fillId="0" borderId="0" xfId="3" applyNumberFormat="1" applyFont="1" applyAlignment="1">
      <alignment horizontal="center"/>
    </xf>
    <xf numFmtId="0" fontId="22" fillId="0" borderId="0" xfId="0" applyFont="1" applyAlignment="1">
      <alignment horizontal="center" vertical="center"/>
    </xf>
    <xf numFmtId="0" fontId="194" fillId="0" borderId="45" xfId="0" applyFont="1" applyBorder="1"/>
    <xf numFmtId="0" fontId="194" fillId="0" borderId="0" xfId="0" applyFont="1"/>
    <xf numFmtId="0" fontId="2" fillId="0" borderId="43" xfId="0" applyFont="1" applyBorder="1"/>
    <xf numFmtId="184" fontId="2" fillId="0" borderId="0" xfId="7" applyNumberFormat="1" applyFont="1" applyFill="1"/>
    <xf numFmtId="184" fontId="2" fillId="0" borderId="43" xfId="7" applyNumberFormat="1" applyFont="1" applyFill="1" applyBorder="1"/>
    <xf numFmtId="0" fontId="195" fillId="0" borderId="0" xfId="0" applyFont="1"/>
    <xf numFmtId="184" fontId="20" fillId="0" borderId="0" xfId="0" applyNumberFormat="1" applyFont="1"/>
    <xf numFmtId="167" fontId="20" fillId="0" borderId="0" xfId="0" applyNumberFormat="1" applyFont="1"/>
    <xf numFmtId="167" fontId="188" fillId="0" borderId="0" xfId="0" applyNumberFormat="1" applyFont="1"/>
    <xf numFmtId="178" fontId="27" fillId="0" borderId="0" xfId="0" applyNumberFormat="1" applyFont="1"/>
    <xf numFmtId="167" fontId="188" fillId="0" borderId="45" xfId="0" applyNumberFormat="1" applyFont="1" applyBorder="1"/>
    <xf numFmtId="167" fontId="188" fillId="0" borderId="43" xfId="0" applyNumberFormat="1" applyFont="1" applyBorder="1"/>
    <xf numFmtId="168" fontId="26" fillId="0" borderId="43" xfId="0" applyNumberFormat="1" applyFont="1" applyBorder="1"/>
    <xf numFmtId="3" fontId="27" fillId="0" borderId="45" xfId="0" applyNumberFormat="1" applyFont="1" applyBorder="1" applyAlignment="1">
      <alignment horizontal="right" vertical="center"/>
    </xf>
    <xf numFmtId="0" fontId="27" fillId="0" borderId="45" xfId="0" applyFont="1" applyBorder="1" applyAlignment="1">
      <alignment horizontal="right" vertical="center"/>
    </xf>
    <xf numFmtId="2" fontId="27" fillId="0" borderId="0" xfId="0" applyNumberFormat="1" applyFont="1" applyAlignment="1">
      <alignment horizontal="right" vertical="center"/>
    </xf>
    <xf numFmtId="10" fontId="27" fillId="0" borderId="43" xfId="0" applyNumberFormat="1" applyFont="1" applyBorder="1" applyAlignment="1">
      <alignment horizontal="right" vertical="center"/>
    </xf>
    <xf numFmtId="0" fontId="27" fillId="0" borderId="43" xfId="0" applyFont="1" applyBorder="1" applyAlignment="1">
      <alignment horizontal="right" vertical="center"/>
    </xf>
    <xf numFmtId="168" fontId="0" fillId="0" borderId="45" xfId="3" applyNumberFormat="1" applyFont="1" applyBorder="1" applyAlignment="1">
      <alignment horizontal="center"/>
    </xf>
    <xf numFmtId="168" fontId="0" fillId="0" borderId="45" xfId="0" applyNumberFormat="1" applyBorder="1" applyAlignment="1">
      <alignment horizontal="center"/>
    </xf>
    <xf numFmtId="167" fontId="0" fillId="0" borderId="45" xfId="0" applyNumberFormat="1" applyBorder="1" applyAlignment="1">
      <alignment horizontal="center"/>
    </xf>
    <xf numFmtId="0" fontId="10" fillId="0" borderId="45" xfId="0" applyFont="1" applyBorder="1" applyAlignment="1">
      <alignment horizontal="left"/>
    </xf>
    <xf numFmtId="0" fontId="49" fillId="0" borderId="43" xfId="0" applyFont="1" applyBorder="1"/>
    <xf numFmtId="168" fontId="49" fillId="0" borderId="43" xfId="3" applyNumberFormat="1" applyFont="1" applyBorder="1" applyAlignment="1">
      <alignment horizontal="center"/>
    </xf>
    <xf numFmtId="167" fontId="49" fillId="0" borderId="43" xfId="0" applyNumberFormat="1" applyFont="1" applyBorder="1" applyAlignment="1">
      <alignment horizontal="center"/>
    </xf>
    <xf numFmtId="170" fontId="0" fillId="0" borderId="0" xfId="0" applyNumberFormat="1"/>
    <xf numFmtId="0" fontId="186" fillId="78" borderId="0" xfId="0" applyFont="1" applyFill="1" applyAlignment="1">
      <alignment horizontal="center"/>
    </xf>
    <xf numFmtId="0" fontId="50" fillId="3" borderId="4" xfId="0" applyFont="1" applyFill="1" applyBorder="1" applyAlignment="1">
      <alignment horizontal="center" vertical="center"/>
    </xf>
    <xf numFmtId="0" fontId="22" fillId="0" borderId="0" xfId="0" applyFont="1" applyAlignment="1">
      <alignment horizontal="left" wrapText="1"/>
    </xf>
    <xf numFmtId="0" fontId="11" fillId="0" borderId="0" xfId="0" applyFont="1" applyAlignment="1">
      <alignment horizontal="left" wrapText="1"/>
    </xf>
    <xf numFmtId="0" fontId="20" fillId="0" borderId="0" xfId="0" applyFont="1"/>
    <xf numFmtId="0" fontId="20" fillId="0" borderId="43" xfId="0" applyFont="1" applyBorder="1"/>
    <xf numFmtId="0" fontId="26" fillId="0" borderId="4" xfId="0" applyFont="1" applyBorder="1" applyAlignment="1">
      <alignment horizontal="center" wrapText="1"/>
    </xf>
    <xf numFmtId="0" fontId="20" fillId="0" borderId="45" xfId="0" applyFont="1" applyBorder="1"/>
    <xf numFmtId="0" fontId="26" fillId="0" borderId="4" xfId="0" applyFont="1" applyBorder="1" applyAlignment="1">
      <alignment horizontal="center"/>
    </xf>
    <xf numFmtId="0" fontId="18" fillId="0" borderId="0" xfId="0" applyFont="1"/>
    <xf numFmtId="0" fontId="18" fillId="0" borderId="0" xfId="0" applyFont="1" applyAlignment="1">
      <alignment horizontal="left" wrapText="1"/>
    </xf>
    <xf numFmtId="0" fontId="18" fillId="0" borderId="0" xfId="0" applyFont="1" applyAlignment="1">
      <alignment horizontal="left" vertical="top" wrapText="1"/>
    </xf>
    <xf numFmtId="0" fontId="6" fillId="0" borderId="0" xfId="0" applyFont="1" applyAlignment="1">
      <alignment horizontal="left" wrapText="1"/>
    </xf>
    <xf numFmtId="0" fontId="35" fillId="0" borderId="0" xfId="9" applyFont="1" applyAlignment="1">
      <alignment horizontal="left"/>
    </xf>
    <xf numFmtId="0" fontId="9" fillId="0" borderId="0" xfId="9"/>
    <xf numFmtId="0" fontId="6" fillId="0" borderId="0" xfId="9" applyFont="1" applyAlignment="1">
      <alignment horizontal="left"/>
    </xf>
    <xf numFmtId="169" fontId="6" fillId="0" borderId="0" xfId="9" applyNumberFormat="1" applyFont="1" applyAlignment="1">
      <alignment horizontal="left"/>
    </xf>
    <xf numFmtId="170" fontId="6" fillId="0" borderId="0" xfId="9" applyNumberFormat="1" applyFont="1"/>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5" fillId="0" borderId="43" xfId="9" applyFont="1" applyBorder="1" applyAlignment="1">
      <alignment horizontal="left" wrapText="1"/>
    </xf>
    <xf numFmtId="169"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69" fontId="5" fillId="0" borderId="4" xfId="9" quotePrefix="1" applyNumberFormat="1" applyFont="1" applyBorder="1" applyAlignment="1">
      <alignment horizontal="center" wrapText="1"/>
    </xf>
    <xf numFmtId="169" fontId="6" fillId="0" borderId="45" xfId="9" applyNumberFormat="1" applyFont="1" applyBorder="1" applyAlignment="1">
      <alignment horizontal="left" indent="1"/>
    </xf>
    <xf numFmtId="0" fontId="23" fillId="0" borderId="4" xfId="9" applyFont="1" applyBorder="1" applyAlignment="1">
      <alignment horizontal="center"/>
    </xf>
    <xf numFmtId="0" fontId="23" fillId="0" borderId="45" xfId="9" applyFont="1" applyBorder="1" applyAlignment="1">
      <alignment horizontal="center" vertical="center"/>
    </xf>
    <xf numFmtId="0" fontId="23" fillId="0" borderId="4" xfId="9" applyFont="1" applyBorder="1" applyAlignment="1" applyProtection="1">
      <alignment horizontal="center"/>
      <protection locked="0"/>
    </xf>
    <xf numFmtId="0" fontId="189" fillId="0" borderId="0" xfId="0" applyFont="1" applyAlignment="1">
      <alignment horizontal="center"/>
    </xf>
    <xf numFmtId="0" fontId="6" fillId="0" borderId="0" xfId="6" applyFont="1" applyAlignment="1">
      <alignment horizontal="left" vertical="top" wrapText="1"/>
    </xf>
    <xf numFmtId="0" fontId="10" fillId="0" borderId="0" xfId="0" applyFont="1" applyAlignment="1">
      <alignment horizontal="left" wrapText="1"/>
    </xf>
    <xf numFmtId="0" fontId="18" fillId="0" borderId="45" xfId="0" applyFont="1" applyBorder="1" applyAlignment="1">
      <alignment horizontal="justify" vertical="top" wrapText="1"/>
    </xf>
    <xf numFmtId="0" fontId="18" fillId="0" borderId="0" xfId="0" applyFont="1" applyAlignment="1">
      <alignment horizontal="left" vertical="center" wrapText="1"/>
    </xf>
    <xf numFmtId="0" fontId="10" fillId="0" borderId="0" xfId="0" applyFont="1" applyAlignment="1">
      <alignment horizontal="left" vertical="center" wrapText="1"/>
    </xf>
    <xf numFmtId="0" fontId="31" fillId="0" borderId="4" xfId="0" applyFont="1" applyBorder="1" applyAlignment="1">
      <alignment horizontal="center" wrapText="1"/>
    </xf>
    <xf numFmtId="0" fontId="188" fillId="0" borderId="45" xfId="0" applyFont="1" applyBorder="1" applyAlignment="1">
      <alignment horizontal="center" wrapText="1"/>
    </xf>
    <xf numFmtId="0" fontId="188" fillId="0" borderId="0" xfId="0" applyFont="1" applyAlignment="1">
      <alignment horizontal="center" wrapText="1"/>
    </xf>
    <xf numFmtId="0" fontId="10" fillId="0" borderId="45" xfId="0" applyFont="1" applyBorder="1" applyAlignment="1">
      <alignment horizontal="left" vertical="center"/>
    </xf>
    <xf numFmtId="0" fontId="10" fillId="0" borderId="0" xfId="0" applyFont="1" applyAlignment="1">
      <alignment horizontal="left" vertical="center"/>
    </xf>
    <xf numFmtId="0" fontId="18" fillId="5" borderId="0" xfId="0" applyFont="1" applyFill="1" applyAlignment="1">
      <alignment horizontal="left" vertical="top" wrapText="1"/>
    </xf>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25D1008-F8F4-8715-32DF-D0AC9F14D9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A6A3BE-A771-8DC0-8374-326148B29B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682763-711F-9323-C097-765005BAAF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822323-976D-36E7-81FC-B2A493A200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38C1F81-8D60-276F-F0AC-944BBED3BE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F7B98A-12BC-60F9-75EC-F00AFACA67C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C20971-C671-F2A5-251C-B607437A538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8630763-45E9-16C3-591A-0739A40F2A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9B3D4F1-0072-39E6-D534-39251641BD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D5DA68-493A-424F-86A2-13C825B538F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E96FED1-4C3C-71C6-5A35-233CA31C0A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E4F279-C83A-2288-3E6D-E89F089D4A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8FCE48-3D3A-5BDF-14B7-D434E62BF9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7A66C54-F118-FEC4-D592-AC1E6F2DADB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12FDD7-FBBC-79D6-7BA1-B7B7603ED1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6E8FD3D-8929-8BAE-4CB8-AC899033284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99CD062-93B7-A15D-59E1-5EA401E2207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1CF646-4750-1BFA-060F-91657ECF49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DDA083-7F97-5613-E1F6-D253AFFE84D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4F490F-6217-0650-9E1E-643135D4BE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78CA3CD-6224-AE61-83A4-3BEAFCDF5A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B169E6-AAC1-F5AD-1B90-41964D39F96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4507061-8C3E-FBB1-0423-3D3078D8918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0l7];/" TargetMode="External"/><Relationship Id="rId13" Type="http://schemas.openxmlformats.org/officeDocument/2006/relationships/hyperlink" Target="http://[s0l12];/" TargetMode="External"/><Relationship Id="rId18" Type="http://schemas.openxmlformats.org/officeDocument/2006/relationships/hyperlink" Target="http://[s0l17];/" TargetMode="External"/><Relationship Id="rId3" Type="http://schemas.openxmlformats.org/officeDocument/2006/relationships/hyperlink" Target="http://[s0l2];/" TargetMode="External"/><Relationship Id="rId21" Type="http://schemas.openxmlformats.org/officeDocument/2006/relationships/hyperlink" Target="http://[s0l20];/" TargetMode="External"/><Relationship Id="rId7" Type="http://schemas.openxmlformats.org/officeDocument/2006/relationships/hyperlink" Target="http://[s0l6];/" TargetMode="External"/><Relationship Id="rId12" Type="http://schemas.openxmlformats.org/officeDocument/2006/relationships/hyperlink" Target="http://[s0l11];/" TargetMode="External"/><Relationship Id="rId17" Type="http://schemas.openxmlformats.org/officeDocument/2006/relationships/hyperlink" Target="http://[s0l16];/" TargetMode="External"/><Relationship Id="rId2" Type="http://schemas.openxmlformats.org/officeDocument/2006/relationships/hyperlink" Target="http://[s0l1];/" TargetMode="External"/><Relationship Id="rId16" Type="http://schemas.openxmlformats.org/officeDocument/2006/relationships/hyperlink" Target="http://[s0l15];/" TargetMode="External"/><Relationship Id="rId20" Type="http://schemas.openxmlformats.org/officeDocument/2006/relationships/hyperlink" Target="http://[s0l19];/" TargetMode="External"/><Relationship Id="rId1" Type="http://schemas.openxmlformats.org/officeDocument/2006/relationships/hyperlink" Target="http://[s0l0];/" TargetMode="External"/><Relationship Id="rId6" Type="http://schemas.openxmlformats.org/officeDocument/2006/relationships/hyperlink" Target="http://[s0l5];/" TargetMode="External"/><Relationship Id="rId11" Type="http://schemas.openxmlformats.org/officeDocument/2006/relationships/hyperlink" Target="http://[s0l10];/" TargetMode="External"/><Relationship Id="rId24" Type="http://schemas.openxmlformats.org/officeDocument/2006/relationships/drawing" Target="../drawings/drawing1.xml"/><Relationship Id="rId5" Type="http://schemas.openxmlformats.org/officeDocument/2006/relationships/hyperlink" Target="http://[s0l4];/" TargetMode="External"/><Relationship Id="rId15" Type="http://schemas.openxmlformats.org/officeDocument/2006/relationships/hyperlink" Target="http://[s0l14];/" TargetMode="External"/><Relationship Id="rId23" Type="http://schemas.openxmlformats.org/officeDocument/2006/relationships/printerSettings" Target="../printerSettings/printerSettings1.bin"/><Relationship Id="rId10" Type="http://schemas.openxmlformats.org/officeDocument/2006/relationships/hyperlink" Target="http://[s0l9];/" TargetMode="External"/><Relationship Id="rId19" Type="http://schemas.openxmlformats.org/officeDocument/2006/relationships/hyperlink" Target="http://[s0l18];/" TargetMode="External"/><Relationship Id="rId4" Type="http://schemas.openxmlformats.org/officeDocument/2006/relationships/hyperlink" Target="http://[s0l3];/" TargetMode="External"/><Relationship Id="rId9" Type="http://schemas.openxmlformats.org/officeDocument/2006/relationships/hyperlink" Target="http://[s0l8];/" TargetMode="External"/><Relationship Id="rId14" Type="http://schemas.openxmlformats.org/officeDocument/2006/relationships/hyperlink" Target="http://[s0l13];/" TargetMode="External"/><Relationship Id="rId22" Type="http://schemas.openxmlformats.org/officeDocument/2006/relationships/hyperlink" Target="http://[s0l21];/"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8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9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10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11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12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13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14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15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6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17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18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19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20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21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22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C37"/>
  <sheetViews>
    <sheetView showGridLines="0" zoomScaleNormal="100" zoomScaleSheetLayoutView="115" workbookViewId="0">
      <selection activeCell="C19" sqref="C19"/>
    </sheetView>
  </sheetViews>
  <sheetFormatPr defaultColWidth="9.1796875" defaultRowHeight="14"/>
  <cols>
    <col min="1" max="1" width="16.26953125" style="105" customWidth="1"/>
    <col min="2" max="2" width="86.1796875" style="105" customWidth="1"/>
    <col min="3" max="3" width="35.54296875" style="105" bestFit="1" customWidth="1"/>
    <col min="4" max="16384" width="9.1796875" style="105"/>
  </cols>
  <sheetData>
    <row r="1" spans="1:3" ht="20">
      <c r="A1" s="104" t="s">
        <v>0</v>
      </c>
      <c r="C1" s="7"/>
    </row>
    <row r="2" spans="1:3" ht="15.5">
      <c r="A2" s="1"/>
    </row>
    <row r="3" spans="1:3" ht="17.5">
      <c r="A3" s="106" t="s">
        <v>1</v>
      </c>
    </row>
    <row r="4" spans="1:3" s="138" customFormat="1" ht="15.5">
      <c r="A4" s="137" t="s">
        <v>2</v>
      </c>
    </row>
    <row r="5" spans="1:3">
      <c r="A5" s="140" t="s">
        <v>3</v>
      </c>
      <c r="B5" s="105" t="s">
        <v>4</v>
      </c>
    </row>
    <row r="6" spans="1:3">
      <c r="A6" s="140" t="s">
        <v>5</v>
      </c>
      <c r="B6" s="105" t="s">
        <v>6</v>
      </c>
    </row>
    <row r="7" spans="1:3">
      <c r="A7" s="140" t="s">
        <v>7</v>
      </c>
      <c r="B7" s="105" t="s">
        <v>8</v>
      </c>
    </row>
    <row r="8" spans="1:3">
      <c r="A8" s="140" t="s">
        <v>9</v>
      </c>
      <c r="B8" s="105" t="s">
        <v>10</v>
      </c>
    </row>
    <row r="9" spans="1:3">
      <c r="A9" s="140" t="s">
        <v>11</v>
      </c>
      <c r="B9" s="105" t="s">
        <v>12</v>
      </c>
    </row>
    <row r="10" spans="1:3">
      <c r="A10" s="140" t="s">
        <v>13</v>
      </c>
      <c r="B10" s="105" t="s">
        <v>14</v>
      </c>
    </row>
    <row r="11" spans="1:3">
      <c r="A11" s="140" t="s">
        <v>15</v>
      </c>
      <c r="B11" s="105" t="s">
        <v>16</v>
      </c>
    </row>
    <row r="12" spans="1:3" ht="14.25" customHeight="1">
      <c r="A12" s="107"/>
    </row>
    <row r="13" spans="1:3" ht="17.5">
      <c r="A13" s="106" t="s">
        <v>17</v>
      </c>
    </row>
    <row r="14" spans="1:3" s="138" customFormat="1" ht="29.25" customHeight="1">
      <c r="A14" s="137" t="s">
        <v>18</v>
      </c>
    </row>
    <row r="15" spans="1:3">
      <c r="A15" s="140" t="s">
        <v>19</v>
      </c>
      <c r="B15" s="105" t="s">
        <v>20</v>
      </c>
    </row>
    <row r="16" spans="1:3">
      <c r="A16" s="140" t="s">
        <v>21</v>
      </c>
      <c r="B16" s="105" t="s">
        <v>22</v>
      </c>
    </row>
    <row r="17" spans="1:2">
      <c r="A17" s="140" t="s">
        <v>23</v>
      </c>
      <c r="B17" s="105" t="s">
        <v>24</v>
      </c>
    </row>
    <row r="18" spans="1:2">
      <c r="A18" s="140" t="s">
        <v>25</v>
      </c>
      <c r="B18" s="105" t="s">
        <v>26</v>
      </c>
    </row>
    <row r="19" spans="1:2">
      <c r="A19" s="140" t="s">
        <v>27</v>
      </c>
      <c r="B19" s="105" t="s">
        <v>28</v>
      </c>
    </row>
    <row r="20" spans="1:2">
      <c r="A20" s="140" t="s">
        <v>29</v>
      </c>
      <c r="B20" s="108" t="s">
        <v>30</v>
      </c>
    </row>
    <row r="21" spans="1:2">
      <c r="A21" s="140"/>
    </row>
    <row r="22" spans="1:2" ht="17.5">
      <c r="A22" s="106" t="s">
        <v>31</v>
      </c>
    </row>
    <row r="23" spans="1:2" s="138" customFormat="1" ht="25" customHeight="1">
      <c r="A23" s="137" t="s">
        <v>32</v>
      </c>
    </row>
    <row r="24" spans="1:2" ht="14.25" customHeight="1">
      <c r="A24" s="140" t="s">
        <v>33</v>
      </c>
      <c r="B24" s="109" t="s">
        <v>34</v>
      </c>
    </row>
    <row r="25" spans="1:2" ht="14.25" customHeight="1">
      <c r="A25" s="140" t="s">
        <v>35</v>
      </c>
      <c r="B25" s="105" t="s">
        <v>36</v>
      </c>
    </row>
    <row r="26" spans="1:2">
      <c r="A26" s="140" t="s">
        <v>37</v>
      </c>
      <c r="B26" s="105" t="s">
        <v>38</v>
      </c>
    </row>
    <row r="27" spans="1:2">
      <c r="A27" s="140" t="s">
        <v>39</v>
      </c>
      <c r="B27" s="105" t="s">
        <v>40</v>
      </c>
    </row>
    <row r="28" spans="1:2">
      <c r="A28" s="110"/>
    </row>
    <row r="29" spans="1:2" ht="17.5">
      <c r="A29" s="106" t="s">
        <v>41</v>
      </c>
    </row>
    <row r="30" spans="1:2" s="138" customFormat="1" ht="25" customHeight="1">
      <c r="A30" s="137" t="s">
        <v>42</v>
      </c>
    </row>
    <row r="31" spans="1:2" ht="15.75" customHeight="1">
      <c r="A31" s="140" t="s">
        <v>43</v>
      </c>
      <c r="B31" s="105" t="s">
        <v>44</v>
      </c>
    </row>
    <row r="32" spans="1:2">
      <c r="A32" s="140" t="s">
        <v>45</v>
      </c>
      <c r="B32" s="105" t="s">
        <v>46</v>
      </c>
    </row>
    <row r="33" spans="1:2">
      <c r="A33" s="140" t="s">
        <v>47</v>
      </c>
      <c r="B33" s="105" t="s">
        <v>48</v>
      </c>
    </row>
    <row r="34" spans="1:2">
      <c r="A34" s="140" t="s">
        <v>49</v>
      </c>
      <c r="B34" s="105" t="s">
        <v>50</v>
      </c>
    </row>
    <row r="35" spans="1:2">
      <c r="A35" s="140" t="s">
        <v>51</v>
      </c>
      <c r="B35" s="105" t="s">
        <v>52</v>
      </c>
    </row>
    <row r="36" spans="1:2">
      <c r="A36" s="139"/>
    </row>
    <row r="37" spans="1:2">
      <c r="A37" s="110"/>
    </row>
  </sheetData>
  <hyperlinks>
    <hyperlink ref="A5" r:id="rId1" location="'11.1.1'!A1" xr:uid="{EA212562-E583-4C19-9A14-4DED180E4A98}"/>
    <hyperlink ref="A6" r:id="rId2" location="'11.1.2'!A1" xr:uid="{EEB9215A-DE85-4A6E-A603-03BB64F3F153}"/>
    <hyperlink ref="A7" r:id="rId3" location="'11.1.3'!A1" xr:uid="{4A1A02C9-1052-4F8E-924C-1620077F9163}"/>
    <hyperlink ref="A8" r:id="rId4" location="'11.1.4'!A1" xr:uid="{60736E18-DA04-4E73-8854-598E63E3662B}"/>
    <hyperlink ref="A10" r:id="rId5" location="'11.1.6'!A1" xr:uid="{4F4E22FC-1FB6-42F3-942B-EDBC5A73AD9D}"/>
    <hyperlink ref="A11" r:id="rId6" location="'11.1.7'!A1" xr:uid="{0796E7E8-D59E-4421-8A42-0BEE9AD14998}"/>
    <hyperlink ref="A15" r:id="rId7" location="'12.1.1'!A1" xr:uid="{2BF95DD3-2A1C-4209-B53F-838B1C5B91B6}"/>
    <hyperlink ref="A16" r:id="rId8" location="'12.1.2'!A1" xr:uid="{371A00B8-38CA-4B62-985C-7D532F5BB2F4}"/>
    <hyperlink ref="A17" r:id="rId9" location="'12.1.3'!A1" xr:uid="{D91B0148-4BAF-4E0C-8DD4-896588758F93}"/>
    <hyperlink ref="A18" r:id="rId10" location="'12.1.4'!A1" xr:uid="{576DF559-7185-4425-89AC-D4F0FE2487EF}"/>
    <hyperlink ref="A19" r:id="rId11" location="'12.1.5'!A1" xr:uid="{3E63AE3A-AFE6-4B6E-9C77-7D3AB7CF8C8D}"/>
    <hyperlink ref="A20" r:id="rId12" location="'12.1.6'!A1" display="Descriptive Measure 12.1.6" xr:uid="{FE44BCD8-FF2C-4B80-887A-F9A70699CC0A}"/>
    <hyperlink ref="A24" r:id="rId13" location="'13.1.1'!A1" xr:uid="{05B03FFA-7201-4CB2-ADD5-FF3F9A19AA49}"/>
    <hyperlink ref="A25" r:id="rId14" location="'13.1.2'!A1" xr:uid="{050626A2-9615-4788-BE84-382735C31BC9}"/>
    <hyperlink ref="A26" r:id="rId15" location="'13.1.3'!A1" xr:uid="{C6E99140-1C59-4984-B27A-AE2924EAEEAE}"/>
    <hyperlink ref="A27" r:id="rId16" location="'13.1.4'!A1" xr:uid="{FD60BEB4-B05C-411C-ADBC-10B6E8FADDD9}"/>
    <hyperlink ref="A31" r:id="rId17" location="'14.1.1'!A1" xr:uid="{1751E2B3-E815-47D4-B135-4D98C735F7B4}"/>
    <hyperlink ref="A32" r:id="rId18" location="'14.1.2'!A1" xr:uid="{9414EAC9-1223-48E0-B827-AF9645BD4483}"/>
    <hyperlink ref="A33" r:id="rId19" location="'14.1.3'!A1" xr:uid="{1A7F2E75-0B94-4EFF-B21F-1B5E9EC12B81}"/>
    <hyperlink ref="A34" r:id="rId20" location="'14.1.4'!A1" xr:uid="{19054AEF-6422-4728-810A-1734D3FC70B1}"/>
    <hyperlink ref="A35" r:id="rId21" location="'14.1.5'!A1" xr:uid="{B0FE6C99-3D08-4869-99B0-1427BE31C0A2}"/>
    <hyperlink ref="A9" r:id="rId22" location="'11.1.5'!A1" xr:uid="{B06378FE-C737-476D-ADBA-51D5602D03D2}"/>
  </hyperlinks>
  <pageMargins left="0.7" right="0.7" top="0.75" bottom="0.75" header="0.3" footer="0.3"/>
  <pageSetup paperSize="9" scale="68" orientation="landscape" r:id="rId23"/>
  <headerFooter>
    <oddFooter>&amp;L&amp;1#&amp;"Calibri"&amp;11&amp;K000000OFFICIAL: Sensitive</oddFooter>
  </headerFooter>
  <drawing r:id="rId2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5" customFormat="1" ht="36">
      <c r="A1" s="74" t="s">
        <v>279</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row>
    <row r="2" spans="1:36" ht="36">
      <c r="A2" s="39" t="s">
        <v>280</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row>
    <row r="3" spans="1:36" ht="15.75" customHeight="1">
      <c r="A3" s="77" t="s">
        <v>281</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row>
    <row r="4" spans="1:36" s="81" customFormat="1" ht="13">
      <c r="A4" s="40" t="s">
        <v>282</v>
      </c>
      <c r="B4" s="79"/>
      <c r="C4" s="79"/>
      <c r="D4" s="79"/>
      <c r="E4" s="79"/>
      <c r="F4" s="79"/>
      <c r="G4" s="79"/>
      <c r="H4" s="79"/>
      <c r="I4" s="79"/>
      <c r="J4" s="79"/>
      <c r="K4" s="79"/>
      <c r="L4" s="79"/>
      <c r="M4" s="79"/>
      <c r="N4" s="79"/>
      <c r="O4" s="79"/>
      <c r="P4" s="79"/>
      <c r="Q4" s="79"/>
      <c r="R4" s="80"/>
      <c r="S4" s="80"/>
      <c r="T4" s="80"/>
      <c r="U4" s="80"/>
      <c r="V4" s="79"/>
      <c r="W4" s="79"/>
      <c r="X4" s="79"/>
      <c r="Y4" s="79"/>
      <c r="Z4" s="79"/>
      <c r="AA4" s="79"/>
      <c r="AB4" s="79"/>
      <c r="AC4" s="79"/>
      <c r="AD4" s="79"/>
      <c r="AE4" s="79"/>
      <c r="AF4" s="79"/>
      <c r="AG4" s="79"/>
      <c r="AH4" s="79"/>
      <c r="AI4" s="79"/>
      <c r="AJ4" s="79"/>
    </row>
    <row r="5" spans="1:36" s="81" customFormat="1" ht="13">
      <c r="A5" s="40"/>
      <c r="B5" s="79"/>
      <c r="C5" s="79"/>
      <c r="D5" s="79"/>
      <c r="E5" s="79"/>
      <c r="F5" s="79"/>
      <c r="G5" s="79"/>
      <c r="H5" s="79"/>
      <c r="I5" s="79"/>
      <c r="J5" s="79"/>
      <c r="K5" s="79"/>
      <c r="L5" s="79"/>
      <c r="M5" s="79"/>
      <c r="N5" s="79"/>
      <c r="O5" s="79"/>
      <c r="P5" s="79"/>
      <c r="Q5" s="79"/>
      <c r="R5" s="80"/>
      <c r="S5" s="80"/>
      <c r="T5" s="80"/>
      <c r="U5" s="80"/>
      <c r="V5" s="79"/>
      <c r="W5" s="79"/>
      <c r="X5" s="79"/>
      <c r="Y5" s="79"/>
      <c r="Z5" s="79"/>
      <c r="AA5" s="79"/>
      <c r="AB5" s="79"/>
      <c r="AC5" s="79"/>
      <c r="AD5" s="79"/>
      <c r="AE5" s="79"/>
      <c r="AF5" s="79"/>
      <c r="AG5" s="79"/>
      <c r="AH5" s="79"/>
      <c r="AI5" s="79"/>
      <c r="AJ5" s="79"/>
    </row>
    <row r="6" spans="1:36" ht="12.65" customHeight="1">
      <c r="A6" s="82"/>
      <c r="B6" s="411" t="s">
        <v>283</v>
      </c>
      <c r="C6" s="411"/>
      <c r="D6" s="411"/>
      <c r="E6" s="83"/>
      <c r="F6" s="411" t="s">
        <v>284</v>
      </c>
      <c r="G6" s="411"/>
      <c r="H6" s="411"/>
      <c r="I6" s="83"/>
      <c r="J6" s="411" t="s">
        <v>285</v>
      </c>
      <c r="K6" s="411"/>
      <c r="L6" s="411"/>
      <c r="M6" s="83"/>
      <c r="N6" s="411" t="s">
        <v>286</v>
      </c>
      <c r="O6" s="411"/>
      <c r="P6" s="411"/>
      <c r="Q6" s="83"/>
      <c r="R6" s="411" t="s">
        <v>287</v>
      </c>
      <c r="S6" s="411"/>
      <c r="T6" s="411"/>
      <c r="U6" s="83"/>
      <c r="V6" s="411" t="s">
        <v>288</v>
      </c>
      <c r="W6" s="411"/>
      <c r="X6" s="411"/>
      <c r="Y6" s="83"/>
      <c r="Z6" s="411" t="s">
        <v>289</v>
      </c>
      <c r="AA6" s="411"/>
      <c r="AB6" s="411"/>
      <c r="AC6" s="83"/>
      <c r="AD6" s="411" t="s">
        <v>290</v>
      </c>
      <c r="AE6" s="411"/>
      <c r="AF6" s="411"/>
      <c r="AG6" s="83"/>
      <c r="AH6" s="411" t="s">
        <v>291</v>
      </c>
      <c r="AI6" s="411"/>
      <c r="AJ6" s="411"/>
    </row>
    <row r="7" spans="1:36" s="10" customFormat="1" ht="12.65" customHeight="1">
      <c r="A7" s="240"/>
      <c r="B7" s="84" t="s">
        <v>270</v>
      </c>
      <c r="C7" s="84" t="s">
        <v>271</v>
      </c>
      <c r="D7" s="84" t="s">
        <v>253</v>
      </c>
      <c r="E7" s="84"/>
      <c r="F7" s="84" t="s">
        <v>270</v>
      </c>
      <c r="G7" s="84" t="s">
        <v>271</v>
      </c>
      <c r="H7" s="84" t="s">
        <v>253</v>
      </c>
      <c r="I7" s="84"/>
      <c r="J7" s="84" t="s">
        <v>270</v>
      </c>
      <c r="K7" s="84" t="s">
        <v>271</v>
      </c>
      <c r="L7" s="84" t="s">
        <v>253</v>
      </c>
      <c r="M7" s="84"/>
      <c r="N7" s="84" t="s">
        <v>270</v>
      </c>
      <c r="O7" s="84" t="s">
        <v>271</v>
      </c>
      <c r="P7" s="84" t="s">
        <v>253</v>
      </c>
      <c r="Q7" s="84"/>
      <c r="R7" s="84" t="s">
        <v>270</v>
      </c>
      <c r="S7" s="84" t="s">
        <v>271</v>
      </c>
      <c r="T7" s="84" t="s">
        <v>253</v>
      </c>
      <c r="U7" s="84"/>
      <c r="V7" s="84" t="s">
        <v>270</v>
      </c>
      <c r="W7" s="84" t="s">
        <v>271</v>
      </c>
      <c r="X7" s="84" t="s">
        <v>253</v>
      </c>
      <c r="Y7" s="84"/>
      <c r="Z7" s="84" t="s">
        <v>270</v>
      </c>
      <c r="AA7" s="84" t="s">
        <v>271</v>
      </c>
      <c r="AB7" s="84" t="s">
        <v>253</v>
      </c>
      <c r="AC7" s="84"/>
      <c r="AD7" s="84" t="s">
        <v>270</v>
      </c>
      <c r="AE7" s="84" t="s">
        <v>271</v>
      </c>
      <c r="AF7" s="84" t="s">
        <v>253</v>
      </c>
      <c r="AG7" s="84"/>
      <c r="AH7" s="84" t="s">
        <v>270</v>
      </c>
      <c r="AI7" s="84" t="s">
        <v>271</v>
      </c>
      <c r="AJ7" s="84" t="s">
        <v>253</v>
      </c>
    </row>
    <row r="8" spans="1:36" ht="12.65" customHeight="1">
      <c r="A8" s="412" t="s">
        <v>252</v>
      </c>
      <c r="B8" s="412"/>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row>
    <row r="9" spans="1:36" ht="12.65" customHeight="1">
      <c r="A9" s="85">
        <v>2002</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row>
    <row r="10" spans="1:36" ht="12.65" customHeight="1">
      <c r="A10" s="86" t="s">
        <v>292</v>
      </c>
      <c r="B10" s="87">
        <v>10.9</v>
      </c>
      <c r="C10" s="87">
        <v>5.2</v>
      </c>
      <c r="D10" s="87">
        <v>16</v>
      </c>
      <c r="E10" s="87"/>
      <c r="F10" s="87">
        <v>2</v>
      </c>
      <c r="G10" s="87">
        <v>0.8</v>
      </c>
      <c r="H10" s="87">
        <v>2.8</v>
      </c>
      <c r="I10" s="87"/>
      <c r="J10" s="87">
        <v>10.1</v>
      </c>
      <c r="K10" s="87">
        <v>3.7</v>
      </c>
      <c r="L10" s="87">
        <v>13.8</v>
      </c>
      <c r="M10" s="87"/>
      <c r="N10" s="87">
        <v>2</v>
      </c>
      <c r="O10" s="87">
        <v>0.7</v>
      </c>
      <c r="P10" s="87">
        <v>2.8</v>
      </c>
      <c r="Q10" s="87"/>
      <c r="R10" s="87">
        <v>5.3</v>
      </c>
      <c r="S10" s="87">
        <v>1.9</v>
      </c>
      <c r="T10" s="87">
        <v>7.2</v>
      </c>
      <c r="U10" s="87"/>
      <c r="V10" s="87">
        <v>1</v>
      </c>
      <c r="W10" s="87">
        <v>0.3</v>
      </c>
      <c r="X10" s="87">
        <v>1.3</v>
      </c>
      <c r="Y10" s="87"/>
      <c r="Z10" s="87">
        <v>2.9</v>
      </c>
      <c r="AA10" s="87">
        <v>1.2</v>
      </c>
      <c r="AB10" s="87">
        <v>4.0999999999999996</v>
      </c>
      <c r="AC10" s="87"/>
      <c r="AD10" s="87">
        <v>0.2</v>
      </c>
      <c r="AE10" s="87">
        <v>0.1</v>
      </c>
      <c r="AF10" s="87">
        <v>0.4</v>
      </c>
      <c r="AG10" s="87"/>
      <c r="AH10" s="87">
        <v>34.5</v>
      </c>
      <c r="AI10" s="87">
        <v>13.9</v>
      </c>
      <c r="AJ10" s="87">
        <v>48.4</v>
      </c>
    </row>
    <row r="11" spans="1:36" ht="12.65" customHeight="1">
      <c r="A11" s="86" t="s">
        <v>262</v>
      </c>
      <c r="B11" s="87">
        <v>18.100000000000001</v>
      </c>
      <c r="C11" s="87">
        <v>19.399999999999999</v>
      </c>
      <c r="D11" s="87">
        <v>37.5</v>
      </c>
      <c r="E11" s="87"/>
      <c r="F11" s="87">
        <v>4.2</v>
      </c>
      <c r="G11" s="87">
        <v>4.3</v>
      </c>
      <c r="H11" s="87">
        <v>8.5</v>
      </c>
      <c r="I11" s="87"/>
      <c r="J11" s="87">
        <v>16.399999999999999</v>
      </c>
      <c r="K11" s="87">
        <v>19.2</v>
      </c>
      <c r="L11" s="87">
        <v>35.6</v>
      </c>
      <c r="M11" s="87"/>
      <c r="N11" s="87">
        <v>3.2</v>
      </c>
      <c r="O11" s="87">
        <v>3.7</v>
      </c>
      <c r="P11" s="87">
        <v>6.8</v>
      </c>
      <c r="Q11" s="87"/>
      <c r="R11" s="87">
        <v>8.1999999999999993</v>
      </c>
      <c r="S11" s="87">
        <v>9.9</v>
      </c>
      <c r="T11" s="87">
        <v>18.100000000000001</v>
      </c>
      <c r="U11" s="87"/>
      <c r="V11" s="87">
        <v>3</v>
      </c>
      <c r="W11" s="87">
        <v>3.4</v>
      </c>
      <c r="X11" s="87">
        <v>6.4</v>
      </c>
      <c r="Y11" s="87"/>
      <c r="Z11" s="87">
        <v>6</v>
      </c>
      <c r="AA11" s="87">
        <v>3.7</v>
      </c>
      <c r="AB11" s="87">
        <v>9.8000000000000007</v>
      </c>
      <c r="AC11" s="87"/>
      <c r="AD11" s="87">
        <v>0.7</v>
      </c>
      <c r="AE11" s="87">
        <v>0.8</v>
      </c>
      <c r="AF11" s="87">
        <v>1.6</v>
      </c>
      <c r="AG11" s="87"/>
      <c r="AH11" s="87">
        <v>59.8</v>
      </c>
      <c r="AI11" s="87">
        <v>64.5</v>
      </c>
      <c r="AJ11" s="87">
        <v>124.4</v>
      </c>
    </row>
    <row r="12" spans="1:36" ht="12.65" customHeight="1">
      <c r="A12" s="86" t="s">
        <v>293</v>
      </c>
      <c r="B12" s="87">
        <v>11</v>
      </c>
      <c r="C12" s="87">
        <v>17.899999999999999</v>
      </c>
      <c r="D12" s="87">
        <v>28.9</v>
      </c>
      <c r="E12" s="87"/>
      <c r="F12" s="87">
        <v>2.2000000000000002</v>
      </c>
      <c r="G12" s="87">
        <v>3.8</v>
      </c>
      <c r="H12" s="87">
        <v>6</v>
      </c>
      <c r="I12" s="87"/>
      <c r="J12" s="87">
        <v>9.4</v>
      </c>
      <c r="K12" s="87">
        <v>17.2</v>
      </c>
      <c r="L12" s="87">
        <v>26.6</v>
      </c>
      <c r="M12" s="87"/>
      <c r="N12" s="87">
        <v>2.2999999999999998</v>
      </c>
      <c r="O12" s="87">
        <v>3.8</v>
      </c>
      <c r="P12" s="87">
        <v>6.1</v>
      </c>
      <c r="Q12" s="87"/>
      <c r="R12" s="87">
        <v>4.8</v>
      </c>
      <c r="S12" s="87">
        <v>8.9</v>
      </c>
      <c r="T12" s="87">
        <v>13.7</v>
      </c>
      <c r="U12" s="87"/>
      <c r="V12" s="87">
        <v>1.3</v>
      </c>
      <c r="W12" s="87">
        <v>1.9</v>
      </c>
      <c r="X12" s="87">
        <v>3.2</v>
      </c>
      <c r="Y12" s="87"/>
      <c r="Z12" s="87">
        <v>8.5</v>
      </c>
      <c r="AA12" s="87">
        <v>13.6</v>
      </c>
      <c r="AB12" s="87">
        <v>22.2</v>
      </c>
      <c r="AC12" s="87"/>
      <c r="AD12" s="87">
        <v>0.3</v>
      </c>
      <c r="AE12" s="87">
        <v>0.3</v>
      </c>
      <c r="AF12" s="87">
        <v>0.6</v>
      </c>
      <c r="AG12" s="87"/>
      <c r="AH12" s="87">
        <v>39.9</v>
      </c>
      <c r="AI12" s="87">
        <v>67.400000000000006</v>
      </c>
      <c r="AJ12" s="87">
        <v>107.3</v>
      </c>
    </row>
    <row r="13" spans="1:36" s="90" customFormat="1" ht="12.65" customHeight="1">
      <c r="A13" s="88" t="s">
        <v>138</v>
      </c>
      <c r="B13" s="89">
        <v>40.5</v>
      </c>
      <c r="C13" s="89">
        <v>43.3</v>
      </c>
      <c r="D13" s="89">
        <v>83.8</v>
      </c>
      <c r="E13" s="89"/>
      <c r="F13" s="89">
        <v>8.4</v>
      </c>
      <c r="G13" s="89">
        <v>9</v>
      </c>
      <c r="H13" s="89">
        <v>17.399999999999999</v>
      </c>
      <c r="I13" s="89"/>
      <c r="J13" s="89">
        <v>35.9</v>
      </c>
      <c r="K13" s="89">
        <v>40.1</v>
      </c>
      <c r="L13" s="89">
        <v>76</v>
      </c>
      <c r="M13" s="89"/>
      <c r="N13" s="89">
        <v>7.5</v>
      </c>
      <c r="O13" s="89">
        <v>8.1999999999999993</v>
      </c>
      <c r="P13" s="89">
        <v>15.8</v>
      </c>
      <c r="Q13" s="89"/>
      <c r="R13" s="89">
        <v>18.7</v>
      </c>
      <c r="S13" s="89">
        <v>20.9</v>
      </c>
      <c r="T13" s="89">
        <v>39.6</v>
      </c>
      <c r="U13" s="89"/>
      <c r="V13" s="89">
        <v>5.3</v>
      </c>
      <c r="W13" s="89">
        <v>5.6</v>
      </c>
      <c r="X13" s="89">
        <v>10.9</v>
      </c>
      <c r="Y13" s="89"/>
      <c r="Z13" s="89">
        <v>17.5</v>
      </c>
      <c r="AA13" s="89">
        <v>18.7</v>
      </c>
      <c r="AB13" s="89">
        <v>36.200000000000003</v>
      </c>
      <c r="AC13" s="89"/>
      <c r="AD13" s="89">
        <v>1.3</v>
      </c>
      <c r="AE13" s="89">
        <v>1.3</v>
      </c>
      <c r="AF13" s="89">
        <v>2.6</v>
      </c>
      <c r="AG13" s="89"/>
      <c r="AH13" s="89">
        <v>135.19999999999999</v>
      </c>
      <c r="AI13" s="89">
        <v>147</v>
      </c>
      <c r="AJ13" s="89">
        <v>282.2</v>
      </c>
    </row>
    <row r="14" spans="1:36" ht="12.65" customHeigh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row>
    <row r="15" spans="1:36" ht="12.65" customHeight="1">
      <c r="A15" s="85">
        <v>2008</v>
      </c>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row>
    <row r="16" spans="1:36" ht="12.65" customHeight="1">
      <c r="A16" s="86" t="s">
        <v>292</v>
      </c>
      <c r="B16" s="87">
        <v>13.7</v>
      </c>
      <c r="C16" s="87">
        <v>3.9</v>
      </c>
      <c r="D16" s="87">
        <v>17.600000000000001</v>
      </c>
      <c r="E16" s="87"/>
      <c r="F16" s="87">
        <v>2.8</v>
      </c>
      <c r="G16" s="87">
        <v>1.2</v>
      </c>
      <c r="H16" s="87">
        <v>4</v>
      </c>
      <c r="I16" s="87"/>
      <c r="J16" s="87">
        <v>12.8</v>
      </c>
      <c r="K16" s="87">
        <v>6</v>
      </c>
      <c r="L16" s="87">
        <v>18.8</v>
      </c>
      <c r="M16" s="87"/>
      <c r="N16" s="87">
        <v>2.7</v>
      </c>
      <c r="O16" s="87">
        <v>1.2</v>
      </c>
      <c r="P16" s="87">
        <v>3.9</v>
      </c>
      <c r="Q16" s="87"/>
      <c r="R16" s="87">
        <v>6.3</v>
      </c>
      <c r="S16" s="87">
        <v>2.9</v>
      </c>
      <c r="T16" s="87">
        <v>9.1999999999999993</v>
      </c>
      <c r="U16" s="87"/>
      <c r="V16" s="87">
        <v>1.5</v>
      </c>
      <c r="W16" s="87">
        <v>0.5</v>
      </c>
      <c r="X16" s="87">
        <v>2</v>
      </c>
      <c r="Y16" s="87"/>
      <c r="Z16" s="87">
        <v>5.0999999999999996</v>
      </c>
      <c r="AA16" s="87">
        <v>1.5</v>
      </c>
      <c r="AB16" s="87">
        <v>6.7</v>
      </c>
      <c r="AC16" s="87"/>
      <c r="AD16" s="87">
        <v>0.4</v>
      </c>
      <c r="AE16" s="87">
        <v>0.1</v>
      </c>
      <c r="AF16" s="87">
        <v>0.5</v>
      </c>
      <c r="AG16" s="87"/>
      <c r="AH16" s="87">
        <v>45.4</v>
      </c>
      <c r="AI16" s="87">
        <v>17.3</v>
      </c>
      <c r="AJ16" s="87">
        <v>62.7</v>
      </c>
    </row>
    <row r="17" spans="1:36" ht="12.65" customHeight="1">
      <c r="A17" s="86" t="s">
        <v>262</v>
      </c>
      <c r="B17" s="87">
        <v>19.7</v>
      </c>
      <c r="C17" s="87">
        <v>25.5</v>
      </c>
      <c r="D17" s="87">
        <v>45.2</v>
      </c>
      <c r="E17" s="87"/>
      <c r="F17" s="87">
        <v>5.6</v>
      </c>
      <c r="G17" s="87">
        <v>6.5</v>
      </c>
      <c r="H17" s="87">
        <v>12</v>
      </c>
      <c r="I17" s="87"/>
      <c r="J17" s="87">
        <v>18.2</v>
      </c>
      <c r="K17" s="87">
        <v>21.6</v>
      </c>
      <c r="L17" s="87">
        <v>39.700000000000003</v>
      </c>
      <c r="M17" s="87"/>
      <c r="N17" s="87">
        <v>3.6</v>
      </c>
      <c r="O17" s="87">
        <v>4.2</v>
      </c>
      <c r="P17" s="87">
        <v>7.8</v>
      </c>
      <c r="Q17" s="87"/>
      <c r="R17" s="87">
        <v>8.5</v>
      </c>
      <c r="S17" s="87">
        <v>10.9</v>
      </c>
      <c r="T17" s="87">
        <v>19.399999999999999</v>
      </c>
      <c r="U17" s="87"/>
      <c r="V17" s="87">
        <v>3.1</v>
      </c>
      <c r="W17" s="87">
        <v>3.4</v>
      </c>
      <c r="X17" s="87">
        <v>6.6</v>
      </c>
      <c r="Y17" s="87"/>
      <c r="Z17" s="87">
        <v>6.7</v>
      </c>
      <c r="AA17" s="87">
        <v>6.1</v>
      </c>
      <c r="AB17" s="87">
        <v>12.7</v>
      </c>
      <c r="AC17" s="87"/>
      <c r="AD17" s="87">
        <v>0.8</v>
      </c>
      <c r="AE17" s="87">
        <v>0.9</v>
      </c>
      <c r="AF17" s="87">
        <v>1.6</v>
      </c>
      <c r="AG17" s="87"/>
      <c r="AH17" s="87">
        <v>66.099999999999994</v>
      </c>
      <c r="AI17" s="87">
        <v>78.900000000000006</v>
      </c>
      <c r="AJ17" s="87">
        <v>145</v>
      </c>
    </row>
    <row r="18" spans="1:36" ht="12.65" customHeight="1">
      <c r="A18" s="86" t="s">
        <v>293</v>
      </c>
      <c r="B18" s="87">
        <v>11.1</v>
      </c>
      <c r="C18" s="87">
        <v>20.8</v>
      </c>
      <c r="D18" s="87">
        <v>31.9</v>
      </c>
      <c r="E18" s="87"/>
      <c r="F18" s="87">
        <v>2</v>
      </c>
      <c r="G18" s="87">
        <v>3.5</v>
      </c>
      <c r="H18" s="87">
        <v>5.6</v>
      </c>
      <c r="I18" s="87"/>
      <c r="J18" s="87">
        <v>11</v>
      </c>
      <c r="K18" s="87">
        <v>19.600000000000001</v>
      </c>
      <c r="L18" s="87">
        <v>30.6</v>
      </c>
      <c r="M18" s="87"/>
      <c r="N18" s="87">
        <v>2.1</v>
      </c>
      <c r="O18" s="87">
        <v>3.9</v>
      </c>
      <c r="P18" s="87">
        <v>6.1</v>
      </c>
      <c r="Q18" s="87"/>
      <c r="R18" s="87">
        <v>5.9</v>
      </c>
      <c r="S18" s="87">
        <v>9.1</v>
      </c>
      <c r="T18" s="87">
        <v>15.1</v>
      </c>
      <c r="U18" s="87"/>
      <c r="V18" s="87">
        <v>1.4</v>
      </c>
      <c r="W18" s="87">
        <v>2.4</v>
      </c>
      <c r="X18" s="87">
        <v>3.8</v>
      </c>
      <c r="Y18" s="87"/>
      <c r="Z18" s="87">
        <v>7.5</v>
      </c>
      <c r="AA18" s="87">
        <v>13.8</v>
      </c>
      <c r="AB18" s="87">
        <v>21.3</v>
      </c>
      <c r="AC18" s="87"/>
      <c r="AD18" s="87">
        <v>0.2</v>
      </c>
      <c r="AE18" s="87">
        <v>0.4</v>
      </c>
      <c r="AF18" s="87">
        <v>0.7</v>
      </c>
      <c r="AG18" s="87"/>
      <c r="AH18" s="87">
        <v>41.4</v>
      </c>
      <c r="AI18" s="87">
        <v>73.5</v>
      </c>
      <c r="AJ18" s="87">
        <v>115</v>
      </c>
    </row>
    <row r="19" spans="1:36" s="90" customFormat="1" ht="12.65" customHeight="1">
      <c r="A19" s="88" t="s">
        <v>138</v>
      </c>
      <c r="B19" s="89">
        <v>45.9</v>
      </c>
      <c r="C19" s="89">
        <v>50.4</v>
      </c>
      <c r="D19" s="89">
        <v>96.4</v>
      </c>
      <c r="E19" s="89"/>
      <c r="F19" s="89">
        <v>10.6</v>
      </c>
      <c r="G19" s="89">
        <v>11.3</v>
      </c>
      <c r="H19" s="89">
        <v>21.9</v>
      </c>
      <c r="I19" s="89"/>
      <c r="J19" s="89">
        <v>43.1</v>
      </c>
      <c r="K19" s="89">
        <v>47.5</v>
      </c>
      <c r="L19" s="89">
        <v>90.6</v>
      </c>
      <c r="M19" s="89"/>
      <c r="N19" s="89">
        <v>8.5</v>
      </c>
      <c r="O19" s="89">
        <v>9.5</v>
      </c>
      <c r="P19" s="89">
        <v>17.899999999999999</v>
      </c>
      <c r="Q19" s="89"/>
      <c r="R19" s="89">
        <v>20.9</v>
      </c>
      <c r="S19" s="89">
        <v>23</v>
      </c>
      <c r="T19" s="89">
        <v>43.8</v>
      </c>
      <c r="U19" s="89"/>
      <c r="V19" s="89">
        <v>6.1</v>
      </c>
      <c r="W19" s="89">
        <v>6.3</v>
      </c>
      <c r="X19" s="89">
        <v>12.4</v>
      </c>
      <c r="Y19" s="89"/>
      <c r="Z19" s="89">
        <v>19.600000000000001</v>
      </c>
      <c r="AA19" s="89">
        <v>21.7</v>
      </c>
      <c r="AB19" s="89">
        <v>41.3</v>
      </c>
      <c r="AC19" s="89"/>
      <c r="AD19" s="89">
        <v>1.4</v>
      </c>
      <c r="AE19" s="89">
        <v>1.4</v>
      </c>
      <c r="AF19" s="89">
        <v>2.8</v>
      </c>
      <c r="AG19" s="89"/>
      <c r="AH19" s="89">
        <v>156.1</v>
      </c>
      <c r="AI19" s="89">
        <v>171</v>
      </c>
      <c r="AJ19" s="89">
        <v>327.10000000000002</v>
      </c>
    </row>
    <row r="20" spans="1:36" ht="12.65" customHeight="1">
      <c r="A20" s="410"/>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c r="AG20" s="410"/>
      <c r="AH20" s="410"/>
      <c r="AI20" s="410"/>
      <c r="AJ20" s="410"/>
    </row>
    <row r="21" spans="1:36" ht="12.65" customHeight="1">
      <c r="A21" s="92" t="s">
        <v>91</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row>
    <row r="22" spans="1:36" ht="12.65" customHeight="1">
      <c r="A22" s="86" t="s">
        <v>292</v>
      </c>
      <c r="B22" s="94">
        <v>16.3</v>
      </c>
      <c r="C22" s="94">
        <v>6</v>
      </c>
      <c r="D22" s="94">
        <v>22.4</v>
      </c>
      <c r="E22" s="94"/>
      <c r="F22" s="94">
        <v>2.7</v>
      </c>
      <c r="G22" s="94">
        <v>0.7</v>
      </c>
      <c r="H22" s="94">
        <v>3.5</v>
      </c>
      <c r="I22" s="94"/>
      <c r="J22" s="94">
        <v>13.2</v>
      </c>
      <c r="K22" s="94">
        <v>5</v>
      </c>
      <c r="L22" s="94">
        <v>18.7</v>
      </c>
      <c r="M22" s="94"/>
      <c r="N22" s="94">
        <v>1.9</v>
      </c>
      <c r="O22" s="94">
        <v>0.7</v>
      </c>
      <c r="P22" s="94">
        <v>2.4</v>
      </c>
      <c r="Q22" s="94"/>
      <c r="R22" s="94">
        <v>6.1</v>
      </c>
      <c r="S22" s="94">
        <v>3.5</v>
      </c>
      <c r="T22" s="94">
        <v>9.5</v>
      </c>
      <c r="U22" s="94"/>
      <c r="V22" s="94">
        <v>1.9</v>
      </c>
      <c r="W22" s="94">
        <v>0.5</v>
      </c>
      <c r="X22" s="94">
        <v>2.4</v>
      </c>
      <c r="Y22" s="94"/>
      <c r="Z22" s="94">
        <v>3.9</v>
      </c>
      <c r="AA22" s="94">
        <v>2.1</v>
      </c>
      <c r="AB22" s="94">
        <v>6.1</v>
      </c>
      <c r="AC22" s="94"/>
      <c r="AD22" s="94">
        <v>0.5</v>
      </c>
      <c r="AE22" s="94">
        <v>0.1</v>
      </c>
      <c r="AF22" s="94">
        <v>0.5</v>
      </c>
      <c r="AG22" s="94"/>
      <c r="AH22" s="94">
        <v>46.7</v>
      </c>
      <c r="AI22" s="94">
        <v>18.100000000000001</v>
      </c>
      <c r="AJ22" s="94">
        <v>65</v>
      </c>
    </row>
    <row r="23" spans="1:36" ht="12.65" customHeight="1">
      <c r="A23" s="86" t="s">
        <v>262</v>
      </c>
      <c r="B23" s="94">
        <v>26.7</v>
      </c>
      <c r="C23" s="94">
        <v>30.3</v>
      </c>
      <c r="D23" s="94">
        <v>57.3</v>
      </c>
      <c r="E23" s="94"/>
      <c r="F23" s="94">
        <v>8.6</v>
      </c>
      <c r="G23" s="94">
        <v>8.6</v>
      </c>
      <c r="H23" s="94">
        <v>17.100000000000001</v>
      </c>
      <c r="I23" s="94"/>
      <c r="J23" s="94">
        <v>28.8</v>
      </c>
      <c r="K23" s="94">
        <v>28.5</v>
      </c>
      <c r="L23" s="94">
        <v>56.7</v>
      </c>
      <c r="M23" s="94"/>
      <c r="N23" s="94">
        <v>5.7</v>
      </c>
      <c r="O23" s="94">
        <v>6.3</v>
      </c>
      <c r="P23" s="94">
        <v>11.8</v>
      </c>
      <c r="Q23" s="94"/>
      <c r="R23" s="94">
        <v>11.1</v>
      </c>
      <c r="S23" s="94">
        <v>12.1</v>
      </c>
      <c r="T23" s="94">
        <v>23</v>
      </c>
      <c r="U23" s="94"/>
      <c r="V23" s="94">
        <v>4.3</v>
      </c>
      <c r="W23" s="94">
        <v>4.9000000000000004</v>
      </c>
      <c r="X23" s="94">
        <v>9.1</v>
      </c>
      <c r="Y23" s="94"/>
      <c r="Z23" s="94">
        <v>7.5</v>
      </c>
      <c r="AA23" s="94">
        <v>6.8</v>
      </c>
      <c r="AB23" s="94">
        <v>13.9</v>
      </c>
      <c r="AC23" s="94"/>
      <c r="AD23" s="94">
        <v>1.2</v>
      </c>
      <c r="AE23" s="94">
        <v>1.2</v>
      </c>
      <c r="AF23" s="94">
        <v>2.4</v>
      </c>
      <c r="AG23" s="94"/>
      <c r="AH23" s="94">
        <v>93.3</v>
      </c>
      <c r="AI23" s="94">
        <v>98.2</v>
      </c>
      <c r="AJ23" s="94">
        <v>191.5</v>
      </c>
    </row>
    <row r="24" spans="1:36" ht="12.65" customHeight="1">
      <c r="A24" s="86" t="s">
        <v>293</v>
      </c>
      <c r="B24" s="94">
        <v>17.899999999999999</v>
      </c>
      <c r="C24" s="94">
        <v>32.700000000000003</v>
      </c>
      <c r="D24" s="94">
        <v>49.8</v>
      </c>
      <c r="E24" s="94"/>
      <c r="F24" s="94">
        <v>3.7</v>
      </c>
      <c r="G24" s="94">
        <v>6.8</v>
      </c>
      <c r="H24" s="94">
        <v>10.4</v>
      </c>
      <c r="I24" s="94"/>
      <c r="J24" s="94">
        <v>16.600000000000001</v>
      </c>
      <c r="K24" s="94">
        <v>30.1</v>
      </c>
      <c r="L24" s="94">
        <v>46.7</v>
      </c>
      <c r="M24" s="94"/>
      <c r="N24" s="94">
        <v>3.7</v>
      </c>
      <c r="O24" s="94">
        <v>5.9</v>
      </c>
      <c r="P24" s="94">
        <v>9.6</v>
      </c>
      <c r="Q24" s="94"/>
      <c r="R24" s="94">
        <v>8.5</v>
      </c>
      <c r="S24" s="94">
        <v>14.2</v>
      </c>
      <c r="T24" s="94">
        <v>22.8</v>
      </c>
      <c r="U24" s="94"/>
      <c r="V24" s="94">
        <v>1.9</v>
      </c>
      <c r="W24" s="94">
        <v>3.2</v>
      </c>
      <c r="X24" s="94">
        <v>5.0999999999999996</v>
      </c>
      <c r="Y24" s="94"/>
      <c r="Z24" s="94">
        <v>10.3</v>
      </c>
      <c r="AA24" s="94">
        <v>14.6</v>
      </c>
      <c r="AB24" s="94">
        <v>24.5</v>
      </c>
      <c r="AC24" s="94"/>
      <c r="AD24" s="94">
        <v>0.4</v>
      </c>
      <c r="AE24" s="94">
        <v>0.8</v>
      </c>
      <c r="AF24" s="94">
        <v>1.4</v>
      </c>
      <c r="AG24" s="94"/>
      <c r="AH24" s="94">
        <v>62.1</v>
      </c>
      <c r="AI24" s="94">
        <v>108.5</v>
      </c>
      <c r="AJ24" s="94">
        <v>170.4</v>
      </c>
    </row>
    <row r="25" spans="1:36" s="90" customFormat="1" ht="12.65" customHeight="1">
      <c r="A25" s="241" t="s">
        <v>138</v>
      </c>
      <c r="B25" s="242">
        <v>66.3</v>
      </c>
      <c r="C25" s="242">
        <v>71.5</v>
      </c>
      <c r="D25" s="242">
        <v>138.5</v>
      </c>
      <c r="E25" s="242"/>
      <c r="F25" s="242">
        <v>15.8</v>
      </c>
      <c r="G25" s="242">
        <v>16.7</v>
      </c>
      <c r="H25" s="242">
        <v>32.299999999999997</v>
      </c>
      <c r="I25" s="242"/>
      <c r="J25" s="242">
        <v>58.8</v>
      </c>
      <c r="K25" s="242">
        <v>64.2</v>
      </c>
      <c r="L25" s="242">
        <v>123.1</v>
      </c>
      <c r="M25" s="242"/>
      <c r="N25" s="242">
        <v>11.8</v>
      </c>
      <c r="O25" s="242">
        <v>13.2</v>
      </c>
      <c r="P25" s="242">
        <v>24.8</v>
      </c>
      <c r="Q25" s="242"/>
      <c r="R25" s="242">
        <v>26.5</v>
      </c>
      <c r="S25" s="242">
        <v>30</v>
      </c>
      <c r="T25" s="242">
        <v>56.8</v>
      </c>
      <c r="U25" s="242"/>
      <c r="V25" s="242">
        <v>8.1999999999999993</v>
      </c>
      <c r="W25" s="242">
        <v>8.6</v>
      </c>
      <c r="X25" s="242">
        <v>16.7</v>
      </c>
      <c r="Y25" s="242"/>
      <c r="Z25" s="242">
        <v>22.4</v>
      </c>
      <c r="AA25" s="242">
        <v>24.1</v>
      </c>
      <c r="AB25" s="242">
        <v>46.4</v>
      </c>
      <c r="AC25" s="242"/>
      <c r="AD25" s="242">
        <v>2.2000000000000002</v>
      </c>
      <c r="AE25" s="242">
        <v>2.2000000000000002</v>
      </c>
      <c r="AF25" s="242">
        <v>4.5</v>
      </c>
      <c r="AG25" s="242"/>
      <c r="AH25" s="242">
        <v>212.6</v>
      </c>
      <c r="AI25" s="242">
        <v>231.1</v>
      </c>
      <c r="AJ25" s="242">
        <v>443.4</v>
      </c>
    </row>
    <row r="26" spans="1:36" s="90" customFormat="1" ht="12.65" customHeight="1">
      <c r="A26" s="88"/>
      <c r="B26" s="85">
        <v>2002</v>
      </c>
      <c r="C26" s="95"/>
      <c r="D26" s="95"/>
      <c r="E26" s="95"/>
      <c r="F26" s="84" t="s">
        <v>270</v>
      </c>
      <c r="G26" s="84" t="s">
        <v>271</v>
      </c>
      <c r="H26" s="84" t="s">
        <v>253</v>
      </c>
      <c r="I26"/>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row>
    <row r="27" spans="1:36" ht="12.65" customHeight="1">
      <c r="B27" s="86" t="s">
        <v>292</v>
      </c>
      <c r="F27" s="98">
        <f>F10/SUM(F$10:F$12)</f>
        <v>0.23809523809523808</v>
      </c>
      <c r="G27" s="98">
        <f t="shared" ref="G27:H27" si="0">G10/SUM(G$10:G$12)</f>
        <v>8.9887640449438228E-2</v>
      </c>
      <c r="H27" s="98">
        <f t="shared" si="0"/>
        <v>0.16184971098265893</v>
      </c>
    </row>
    <row r="28" spans="1:36" ht="12.65" customHeight="1">
      <c r="A28" s="96" t="s">
        <v>294</v>
      </c>
      <c r="B28" s="86" t="s">
        <v>262</v>
      </c>
      <c r="F28" s="98">
        <f t="shared" ref="F28:H28" si="1">F11/SUM(F$10:F$12)</f>
        <v>0.5</v>
      </c>
      <c r="G28" s="98">
        <f t="shared" si="1"/>
        <v>0.48314606741573041</v>
      </c>
      <c r="H28" s="98">
        <f t="shared" si="1"/>
        <v>0.4913294797687861</v>
      </c>
    </row>
    <row r="29" spans="1:36" ht="12.65" customHeight="1">
      <c r="B29" s="86" t="s">
        <v>293</v>
      </c>
      <c r="F29" s="98">
        <f t="shared" ref="F29:H29" si="2">F12/SUM(F$10:F$12)</f>
        <v>0.26190476190476192</v>
      </c>
      <c r="G29" s="98">
        <f t="shared" si="2"/>
        <v>0.4269662921348315</v>
      </c>
      <c r="H29" s="98">
        <f t="shared" si="2"/>
        <v>0.34682080924855491</v>
      </c>
    </row>
    <row r="30" spans="1:36" ht="12.65" customHeight="1">
      <c r="B30" s="85">
        <v>2008</v>
      </c>
      <c r="F30" s="84" t="s">
        <v>270</v>
      </c>
      <c r="G30" s="84" t="s">
        <v>271</v>
      </c>
      <c r="H30" s="84" t="s">
        <v>253</v>
      </c>
    </row>
    <row r="31" spans="1:36" ht="12.65" customHeight="1">
      <c r="B31" s="86" t="s">
        <v>292</v>
      </c>
      <c r="F31" s="101">
        <f>F16/SUM(F$16:F$18)</f>
        <v>0.26923076923076927</v>
      </c>
      <c r="G31" s="101">
        <f t="shared" ref="G31:H31" si="3">G16/SUM(G$16:G$18)</f>
        <v>0.10714285714285715</v>
      </c>
      <c r="H31" s="101">
        <f t="shared" si="3"/>
        <v>0.18518518518518517</v>
      </c>
    </row>
    <row r="32" spans="1:36">
      <c r="B32" s="86" t="s">
        <v>262</v>
      </c>
      <c r="F32" s="101">
        <f t="shared" ref="F32:H32" si="4">F17/SUM(F$16:F$18)</f>
        <v>0.53846153846153855</v>
      </c>
      <c r="G32" s="101">
        <f t="shared" si="4"/>
        <v>0.5803571428571429</v>
      </c>
      <c r="H32" s="101">
        <f t="shared" si="4"/>
        <v>0.55555555555555547</v>
      </c>
    </row>
    <row r="33" spans="2:36">
      <c r="B33" s="86" t="s">
        <v>293</v>
      </c>
      <c r="C33" s="97"/>
      <c r="D33" s="97"/>
      <c r="E33" s="97"/>
      <c r="F33" s="101">
        <f t="shared" ref="F33:H33" si="5">F18/SUM(F$16:F$18)</f>
        <v>0.19230769230769235</v>
      </c>
      <c r="G33" s="101">
        <f t="shared" si="5"/>
        <v>0.3125</v>
      </c>
      <c r="H33" s="101">
        <f t="shared" si="5"/>
        <v>0.25925925925925924</v>
      </c>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row>
    <row r="34" spans="2:36">
      <c r="B34" s="92" t="s">
        <v>91</v>
      </c>
      <c r="C34" s="97"/>
      <c r="D34" s="97"/>
      <c r="E34" s="97"/>
      <c r="F34" s="84" t="s">
        <v>270</v>
      </c>
      <c r="G34" s="84" t="s">
        <v>271</v>
      </c>
      <c r="H34" s="84" t="s">
        <v>253</v>
      </c>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row>
    <row r="35" spans="2:36">
      <c r="B35" s="86" t="s">
        <v>292</v>
      </c>
      <c r="C35" s="97"/>
      <c r="D35" s="97"/>
      <c r="E35" s="97"/>
      <c r="F35" s="101">
        <f>F22/SUM(F$22:F$24)</f>
        <v>0.18000000000000002</v>
      </c>
      <c r="G35" s="101">
        <f t="shared" ref="G35:H35" si="6">G22/SUM(G$22:G$24)</f>
        <v>4.3478260869565223E-2</v>
      </c>
      <c r="H35" s="99">
        <f t="shared" si="6"/>
        <v>0.11290322580645161</v>
      </c>
      <c r="I35" s="26">
        <v>0.27200000000000002</v>
      </c>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row>
    <row r="36" spans="2:36">
      <c r="B36" s="86" t="s">
        <v>262</v>
      </c>
      <c r="C36" s="97"/>
      <c r="D36" s="97"/>
      <c r="E36" s="97"/>
      <c r="F36" s="101">
        <f t="shared" ref="F36:H36" si="7">F23/SUM(F$22:F$24)</f>
        <v>0.57333333333333336</v>
      </c>
      <c r="G36" s="101">
        <f t="shared" si="7"/>
        <v>0.53416149068322982</v>
      </c>
      <c r="H36" s="101">
        <f t="shared" si="7"/>
        <v>0.55161290322580647</v>
      </c>
      <c r="I36" s="100">
        <f>1-I35</f>
        <v>0.72799999999999998</v>
      </c>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row>
    <row r="37" spans="2:36">
      <c r="B37" s="86" t="s">
        <v>293</v>
      </c>
      <c r="F37" s="101">
        <f t="shared" ref="F37:H37" si="8">F24/SUM(F$22:F$24)</f>
        <v>0.24666666666666667</v>
      </c>
      <c r="G37" s="101">
        <f t="shared" si="8"/>
        <v>0.42236024844720499</v>
      </c>
      <c r="H37" s="101">
        <f t="shared" si="8"/>
        <v>0.33548387096774196</v>
      </c>
    </row>
    <row r="39" spans="2:36">
      <c r="B39" s="86" t="s">
        <v>264</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L23"/>
  <sheetViews>
    <sheetView showGridLines="0" zoomScaleNormal="100" zoomScaleSheetLayoutView="175" workbookViewId="0">
      <selection activeCell="G20" sqref="G20:H20"/>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77" max="16377" width="9.1796875" customWidth="1"/>
  </cols>
  <sheetData>
    <row r="1" spans="1:8" ht="15.75" customHeight="1">
      <c r="A1" s="152" t="s">
        <v>53</v>
      </c>
    </row>
    <row r="2" spans="1:8">
      <c r="B2" s="243" t="s">
        <v>295</v>
      </c>
      <c r="C2" s="244"/>
      <c r="D2" s="244"/>
      <c r="E2" s="244"/>
      <c r="F2" s="244"/>
      <c r="G2" s="244"/>
      <c r="H2" s="244"/>
    </row>
    <row r="3" spans="1:8" ht="24">
      <c r="B3" s="245" t="s">
        <v>58</v>
      </c>
      <c r="C3" s="246" t="s">
        <v>296</v>
      </c>
      <c r="D3" s="246" t="s">
        <v>297</v>
      </c>
      <c r="E3" s="246" t="s">
        <v>298</v>
      </c>
      <c r="F3" s="246" t="s">
        <v>299</v>
      </c>
      <c r="G3" s="246" t="s">
        <v>300</v>
      </c>
      <c r="H3" s="246" t="s">
        <v>301</v>
      </c>
    </row>
    <row r="4" spans="1:8">
      <c r="B4" s="119" t="s">
        <v>84</v>
      </c>
      <c r="C4" s="113">
        <v>246</v>
      </c>
      <c r="D4" s="163">
        <v>1.5</v>
      </c>
      <c r="E4" s="114">
        <v>1072</v>
      </c>
      <c r="F4" s="151">
        <v>4.7</v>
      </c>
      <c r="G4" s="113">
        <v>275</v>
      </c>
      <c r="H4" s="163">
        <v>7.5</v>
      </c>
    </row>
    <row r="5" spans="1:8">
      <c r="B5" s="119" t="s">
        <v>85</v>
      </c>
      <c r="C5" s="113">
        <v>418</v>
      </c>
      <c r="D5" s="163">
        <v>2.6</v>
      </c>
      <c r="E5" s="114">
        <v>1417</v>
      </c>
      <c r="F5" s="151">
        <v>6</v>
      </c>
      <c r="G5" s="113">
        <v>265</v>
      </c>
      <c r="H5" s="163">
        <v>6.9</v>
      </c>
    </row>
    <row r="6" spans="1:8">
      <c r="B6" s="119" t="s">
        <v>86</v>
      </c>
      <c r="C6" s="113">
        <v>841</v>
      </c>
      <c r="D6" s="163">
        <v>5.5</v>
      </c>
      <c r="E6" s="114">
        <v>1981</v>
      </c>
      <c r="F6" s="151">
        <v>7</v>
      </c>
      <c r="G6" s="113">
        <v>337</v>
      </c>
      <c r="H6" s="163">
        <v>7.6</v>
      </c>
    </row>
    <row r="7" spans="1:8">
      <c r="B7" s="119" t="s">
        <v>87</v>
      </c>
      <c r="C7" s="113">
        <v>801</v>
      </c>
      <c r="D7" s="163">
        <v>5.0999999999999996</v>
      </c>
      <c r="E7" s="114">
        <v>1614</v>
      </c>
      <c r="F7" s="151">
        <v>5.6</v>
      </c>
      <c r="G7" s="113">
        <v>422</v>
      </c>
      <c r="H7" s="163">
        <v>8.9</v>
      </c>
    </row>
    <row r="8" spans="1:8">
      <c r="B8" s="119" t="s">
        <v>88</v>
      </c>
      <c r="C8" s="113">
        <v>1150</v>
      </c>
      <c r="D8" s="163">
        <v>7.3</v>
      </c>
      <c r="E8" s="114">
        <v>2148</v>
      </c>
      <c r="F8" s="151">
        <v>7.7</v>
      </c>
      <c r="G8" s="113">
        <v>558</v>
      </c>
      <c r="H8" s="163">
        <v>11.1</v>
      </c>
    </row>
    <row r="9" spans="1:8">
      <c r="B9" s="119" t="s">
        <v>89</v>
      </c>
      <c r="C9" s="113">
        <v>1570</v>
      </c>
      <c r="D9" s="163">
        <v>8.3000000000000007</v>
      </c>
      <c r="E9" s="114">
        <v>2717</v>
      </c>
      <c r="F9" s="151">
        <v>10.6</v>
      </c>
      <c r="G9" s="113">
        <v>718</v>
      </c>
      <c r="H9" s="163">
        <v>13.3</v>
      </c>
    </row>
    <row r="10" spans="1:8">
      <c r="B10" s="119" t="s">
        <v>90</v>
      </c>
      <c r="C10" s="113">
        <v>1912</v>
      </c>
      <c r="D10" s="163">
        <v>9.9</v>
      </c>
      <c r="E10" s="114">
        <v>3539</v>
      </c>
      <c r="F10" s="151">
        <v>12.9</v>
      </c>
      <c r="G10" s="113">
        <v>847</v>
      </c>
      <c r="H10" s="163">
        <v>18.2</v>
      </c>
    </row>
    <row r="11" spans="1:8">
      <c r="B11" s="119" t="s">
        <v>91</v>
      </c>
      <c r="C11" s="113">
        <v>2397</v>
      </c>
      <c r="D11" s="163">
        <v>12.3</v>
      </c>
      <c r="E11" s="114">
        <v>4074</v>
      </c>
      <c r="F11" s="151">
        <v>14.3</v>
      </c>
      <c r="G11" s="113">
        <v>1015</v>
      </c>
      <c r="H11" s="163">
        <v>20.2</v>
      </c>
    </row>
    <row r="12" spans="1:8">
      <c r="B12" s="119" t="s">
        <v>92</v>
      </c>
      <c r="C12" s="115">
        <v>2821</v>
      </c>
      <c r="D12" s="164">
        <v>14.3</v>
      </c>
      <c r="E12" s="114">
        <v>4436</v>
      </c>
      <c r="F12" s="151">
        <v>15.3</v>
      </c>
      <c r="G12" s="115">
        <v>1184</v>
      </c>
      <c r="H12" s="164">
        <v>18.7</v>
      </c>
    </row>
    <row r="13" spans="1:8">
      <c r="B13" s="119" t="s">
        <v>93</v>
      </c>
      <c r="C13" s="115">
        <v>2969</v>
      </c>
      <c r="D13" s="164">
        <v>14.8</v>
      </c>
      <c r="E13" s="114">
        <v>4788</v>
      </c>
      <c r="F13" s="151">
        <v>15</v>
      </c>
      <c r="G13" s="115">
        <v>1287</v>
      </c>
      <c r="H13" s="164">
        <v>19.399999999999999</v>
      </c>
    </row>
    <row r="14" spans="1:8">
      <c r="B14" s="119" t="s">
        <v>94</v>
      </c>
      <c r="C14" s="115">
        <v>3175</v>
      </c>
      <c r="D14" s="164">
        <v>15.7</v>
      </c>
      <c r="E14" s="114">
        <v>4994</v>
      </c>
      <c r="F14" s="151">
        <v>15.3</v>
      </c>
      <c r="G14" s="115">
        <v>1514</v>
      </c>
      <c r="H14" s="164">
        <v>21.8</v>
      </c>
    </row>
    <row r="15" spans="1:8">
      <c r="B15" s="119" t="s">
        <v>95</v>
      </c>
      <c r="C15" s="113">
        <v>3159</v>
      </c>
      <c r="D15" s="163">
        <v>15.5</v>
      </c>
      <c r="E15" s="114">
        <v>4942</v>
      </c>
      <c r="F15" s="151">
        <v>14.7</v>
      </c>
      <c r="G15" s="113">
        <v>1538</v>
      </c>
      <c r="H15" s="163">
        <v>21.1</v>
      </c>
    </row>
    <row r="16" spans="1:8">
      <c r="B16" s="119" t="s">
        <v>96</v>
      </c>
      <c r="C16" s="115">
        <v>2705</v>
      </c>
      <c r="D16" s="164">
        <v>13</v>
      </c>
      <c r="E16" s="114">
        <v>4605</v>
      </c>
      <c r="F16" s="151">
        <v>13.4</v>
      </c>
      <c r="G16" s="115">
        <v>1588</v>
      </c>
      <c r="H16" s="164">
        <v>20.8</v>
      </c>
    </row>
    <row r="17" spans="2:12">
      <c r="B17" s="119" t="s">
        <v>97</v>
      </c>
      <c r="C17" s="115">
        <v>3007</v>
      </c>
      <c r="D17" s="164">
        <v>14.234993372467336</v>
      </c>
      <c r="E17" s="114">
        <v>4698</v>
      </c>
      <c r="F17" s="151">
        <v>13.300116071681343</v>
      </c>
      <c r="G17" s="115">
        <v>1703</v>
      </c>
      <c r="H17" s="164">
        <v>20.065983268528338</v>
      </c>
    </row>
    <row r="18" spans="2:12">
      <c r="B18" s="119" t="s">
        <v>98</v>
      </c>
      <c r="C18" s="115">
        <v>2325</v>
      </c>
      <c r="D18" s="164">
        <v>10.9</v>
      </c>
      <c r="E18" s="114">
        <v>3627</v>
      </c>
      <c r="F18" s="151">
        <v>9.9936521955123787</v>
      </c>
      <c r="G18" s="115">
        <v>1444</v>
      </c>
      <c r="H18" s="164">
        <v>17</v>
      </c>
    </row>
    <row r="19" spans="2:12">
      <c r="B19" s="119" t="s">
        <v>99</v>
      </c>
      <c r="C19" s="115">
        <v>3055</v>
      </c>
      <c r="D19" s="164">
        <v>14.1</v>
      </c>
      <c r="E19" s="114">
        <v>4820</v>
      </c>
      <c r="F19" s="151">
        <v>13</v>
      </c>
      <c r="G19" s="115">
        <v>1863</v>
      </c>
      <c r="H19" s="164">
        <v>20.9</v>
      </c>
      <c r="I19" s="97"/>
      <c r="J19" s="97"/>
      <c r="K19" s="97"/>
      <c r="L19" s="97"/>
    </row>
    <row r="20" spans="2:12">
      <c r="B20" s="119" t="s">
        <v>222</v>
      </c>
      <c r="C20" s="115">
        <v>3353</v>
      </c>
      <c r="D20" s="164">
        <v>12.7</v>
      </c>
      <c r="E20" s="114">
        <v>5255</v>
      </c>
      <c r="F20" s="151">
        <v>11.5</v>
      </c>
      <c r="G20" s="115">
        <v>2097</v>
      </c>
      <c r="H20" s="164">
        <v>19.100000000000001</v>
      </c>
      <c r="I20" s="97"/>
      <c r="J20" s="97"/>
      <c r="K20" s="97"/>
      <c r="L20" s="97"/>
    </row>
    <row r="21" spans="2:12">
      <c r="B21" s="318" t="s">
        <v>302</v>
      </c>
      <c r="C21" s="307"/>
      <c r="D21" s="307"/>
      <c r="E21" s="307"/>
      <c r="F21" s="307"/>
      <c r="G21" s="307"/>
      <c r="H21" s="307"/>
      <c r="I21" s="97"/>
      <c r="J21" s="97"/>
      <c r="K21" s="97"/>
      <c r="L21" s="97"/>
    </row>
    <row r="22" spans="2:12">
      <c r="B22" s="3"/>
      <c r="C22" s="3"/>
      <c r="D22" s="3"/>
      <c r="E22" s="3"/>
      <c r="F22" s="3"/>
    </row>
    <row r="23" spans="2:12">
      <c r="B23" s="154"/>
      <c r="C23" s="154"/>
      <c r="D23" s="154"/>
      <c r="E23" s="154"/>
      <c r="F23" s="154"/>
    </row>
  </sheetData>
  <phoneticPr fontId="180" type="noConversion"/>
  <hyperlinks>
    <hyperlink ref="A1" r:id="rId1" location="Index!A1" xr:uid="{B8BD73EB-1063-441D-AD97-653200C4CF7A}"/>
  </hyperlinks>
  <pageMargins left="0.7" right="0.7" top="0.75" bottom="0.75" header="0.3" footer="0.3"/>
  <pageSetup paperSize="9" orientation="landscape" r:id="rId2"/>
  <headerFooter>
    <oddFooter>&amp;L&amp;1#&amp;"Calibri"&amp;11&amp;K000000OFFICIAL: Sensitive</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I48"/>
  <sheetViews>
    <sheetView showGridLines="0" zoomScaleNormal="100" zoomScaleSheetLayoutView="85" workbookViewId="0">
      <selection activeCell="D42" sqref="D42:E42"/>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9">
      <c r="A1" s="152" t="s">
        <v>53</v>
      </c>
      <c r="B1" s="413"/>
      <c r="C1" s="413"/>
      <c r="D1" s="413"/>
    </row>
    <row r="2" spans="1:9">
      <c r="B2" s="238" t="s">
        <v>303</v>
      </c>
      <c r="C2" s="247"/>
      <c r="D2" s="247"/>
      <c r="E2" s="247"/>
      <c r="F2" s="247"/>
      <c r="G2" s="247"/>
    </row>
    <row r="3" spans="1:9" ht="26">
      <c r="B3" s="248" t="s">
        <v>58</v>
      </c>
      <c r="C3" s="248" t="s">
        <v>304</v>
      </c>
      <c r="D3" s="248" t="s">
        <v>305</v>
      </c>
      <c r="E3" s="248" t="s">
        <v>306</v>
      </c>
      <c r="F3" s="248" t="s">
        <v>307</v>
      </c>
      <c r="G3" s="248" t="s">
        <v>231</v>
      </c>
    </row>
    <row r="4" spans="1:9">
      <c r="B4" s="112" t="s">
        <v>85</v>
      </c>
      <c r="C4" s="143" t="s">
        <v>308</v>
      </c>
      <c r="D4" s="167">
        <v>11.4</v>
      </c>
      <c r="E4" s="167">
        <v>29.1</v>
      </c>
      <c r="F4" s="166">
        <v>-17.700000000000003</v>
      </c>
      <c r="G4" s="165">
        <v>0.39175257731958762</v>
      </c>
    </row>
    <row r="5" spans="1:9">
      <c r="B5" s="112"/>
      <c r="C5" s="143" t="s">
        <v>309</v>
      </c>
      <c r="D5" s="167">
        <v>20.3</v>
      </c>
      <c r="E5" s="167">
        <v>53.2</v>
      </c>
      <c r="F5" s="166">
        <v>-32.900000000000006</v>
      </c>
      <c r="G5" s="165">
        <v>0.38157894736842107</v>
      </c>
    </row>
    <row r="6" spans="1:9">
      <c r="B6" s="112" t="s">
        <v>86</v>
      </c>
      <c r="C6" s="143" t="s">
        <v>308</v>
      </c>
      <c r="D6" s="167">
        <v>11.7</v>
      </c>
      <c r="E6" s="167">
        <v>29.1</v>
      </c>
      <c r="F6" s="166">
        <v>-17.400000000000002</v>
      </c>
      <c r="G6" s="165">
        <v>0.40206185567010305</v>
      </c>
    </row>
    <row r="7" spans="1:9">
      <c r="B7" s="112"/>
      <c r="C7" s="143" t="s">
        <v>309</v>
      </c>
      <c r="D7" s="167">
        <v>20.5</v>
      </c>
      <c r="E7" s="167">
        <v>54.2</v>
      </c>
      <c r="F7" s="166">
        <v>-33.700000000000003</v>
      </c>
      <c r="G7" s="165">
        <v>0.37822878228782286</v>
      </c>
    </row>
    <row r="8" spans="1:9">
      <c r="B8" s="112" t="s">
        <v>87</v>
      </c>
      <c r="C8" s="143" t="s">
        <v>308</v>
      </c>
      <c r="D8" s="163">
        <v>12.5</v>
      </c>
      <c r="E8" s="165">
        <v>29.5</v>
      </c>
      <c r="F8" s="166">
        <v>-17</v>
      </c>
      <c r="G8" s="165">
        <v>0.42372881355932202</v>
      </c>
    </row>
    <row r="9" spans="1:9">
      <c r="B9" s="112"/>
      <c r="C9" s="143" t="s">
        <v>309</v>
      </c>
      <c r="D9" s="163">
        <v>21.8</v>
      </c>
      <c r="E9" s="165">
        <v>55.1</v>
      </c>
      <c r="F9" s="166">
        <v>-33.299999999999997</v>
      </c>
      <c r="G9" s="165">
        <v>0.39564428312159711</v>
      </c>
    </row>
    <row r="10" spans="1:9">
      <c r="B10" s="112" t="s">
        <v>88</v>
      </c>
      <c r="C10" s="143" t="s">
        <v>308</v>
      </c>
      <c r="D10" s="163">
        <v>13</v>
      </c>
      <c r="E10" s="165">
        <v>30.2</v>
      </c>
      <c r="F10" s="166">
        <v>-17.2</v>
      </c>
      <c r="G10" s="165">
        <v>0.43046357615894043</v>
      </c>
    </row>
    <row r="11" spans="1:9">
      <c r="B11" s="112"/>
      <c r="C11" s="143" t="s">
        <v>309</v>
      </c>
      <c r="D11" s="163">
        <v>22.3</v>
      </c>
      <c r="E11" s="165">
        <v>54.5</v>
      </c>
      <c r="F11" s="166">
        <v>-32.200000000000003</v>
      </c>
      <c r="G11" s="165">
        <v>0.40917431192660553</v>
      </c>
    </row>
    <row r="12" spans="1:9">
      <c r="B12" s="112" t="s">
        <v>89</v>
      </c>
      <c r="C12" s="143" t="s">
        <v>308</v>
      </c>
      <c r="D12" s="163">
        <v>15.6</v>
      </c>
      <c r="E12" s="165">
        <v>31.8</v>
      </c>
      <c r="F12" s="166">
        <v>-16.200000000000003</v>
      </c>
      <c r="G12" s="165">
        <v>0.49056603773584906</v>
      </c>
    </row>
    <row r="13" spans="1:9">
      <c r="B13" s="112"/>
      <c r="C13" s="143" t="s">
        <v>309</v>
      </c>
      <c r="D13" s="163">
        <v>25.9</v>
      </c>
      <c r="E13" s="165">
        <v>54.9</v>
      </c>
      <c r="F13" s="166">
        <v>-29</v>
      </c>
      <c r="G13" s="165">
        <v>0.47176684881602915</v>
      </c>
    </row>
    <row r="14" spans="1:9">
      <c r="B14" s="112" t="s">
        <v>90</v>
      </c>
      <c r="C14" s="143" t="s">
        <v>308</v>
      </c>
      <c r="D14" s="163">
        <v>17.100000000000001</v>
      </c>
      <c r="E14" s="165">
        <v>32.200000000000003</v>
      </c>
      <c r="F14" s="166">
        <v>-15.100000000000001</v>
      </c>
      <c r="G14" s="165">
        <v>0.53105590062111796</v>
      </c>
    </row>
    <row r="15" spans="1:9">
      <c r="B15" s="112"/>
      <c r="C15" s="143" t="s">
        <v>309</v>
      </c>
      <c r="D15" s="163">
        <v>28.1</v>
      </c>
      <c r="E15" s="165">
        <v>54.5</v>
      </c>
      <c r="F15" s="166">
        <v>-26.4</v>
      </c>
      <c r="G15" s="165">
        <v>0.51559633027522933</v>
      </c>
      <c r="I15" s="97"/>
    </row>
    <row r="16" spans="1:9">
      <c r="B16" s="112" t="s">
        <v>91</v>
      </c>
      <c r="C16" s="143" t="s">
        <v>308</v>
      </c>
      <c r="D16" s="163">
        <v>19.2</v>
      </c>
      <c r="E16" s="165">
        <v>32.1</v>
      </c>
      <c r="F16" s="166">
        <v>-12.900000000000002</v>
      </c>
      <c r="G16" s="165">
        <v>0.59813084112149528</v>
      </c>
    </row>
    <row r="17" spans="2:7">
      <c r="B17" s="112"/>
      <c r="C17" s="143" t="s">
        <v>309</v>
      </c>
      <c r="D17" s="163">
        <v>29.2</v>
      </c>
      <c r="E17" s="165">
        <v>53.8</v>
      </c>
      <c r="F17" s="166">
        <v>-24.599999999999998</v>
      </c>
      <c r="G17" s="165">
        <v>0.54275092936802971</v>
      </c>
    </row>
    <row r="18" spans="2:7" ht="15" customHeight="1">
      <c r="B18" s="112"/>
      <c r="C18" s="143" t="s">
        <v>310</v>
      </c>
      <c r="D18" s="163">
        <v>28.4</v>
      </c>
      <c r="E18" s="165">
        <v>52.2</v>
      </c>
      <c r="F18" s="166">
        <v>-23.800000000000004</v>
      </c>
      <c r="G18" s="165">
        <v>0.54406130268199226</v>
      </c>
    </row>
    <row r="19" spans="2:7" ht="15" customHeight="1">
      <c r="B19" s="112" t="s">
        <v>92</v>
      </c>
      <c r="C19" s="143" t="s">
        <v>308</v>
      </c>
      <c r="D19" s="163">
        <v>21.7</v>
      </c>
      <c r="E19" s="165">
        <v>32.200000000000003</v>
      </c>
      <c r="F19" s="166">
        <v>-10.500000000000004</v>
      </c>
      <c r="G19" s="165">
        <v>0.67391304347826075</v>
      </c>
    </row>
    <row r="20" spans="2:7">
      <c r="B20" s="112"/>
      <c r="C20" s="143" t="s">
        <v>309</v>
      </c>
      <c r="D20" s="163">
        <v>31.1</v>
      </c>
      <c r="E20" s="165">
        <v>53.9</v>
      </c>
      <c r="F20" s="166">
        <v>-22.799999999999997</v>
      </c>
      <c r="G20" s="165">
        <v>0.57699443413729135</v>
      </c>
    </row>
    <row r="21" spans="2:7">
      <c r="B21" s="112"/>
      <c r="C21" s="143" t="s">
        <v>310</v>
      </c>
      <c r="D21" s="164">
        <v>31.6</v>
      </c>
      <c r="E21" s="166">
        <v>53.2</v>
      </c>
      <c r="F21" s="166">
        <v>-21.6</v>
      </c>
      <c r="G21" s="165">
        <v>0.59398496240601506</v>
      </c>
    </row>
    <row r="22" spans="2:7">
      <c r="B22" s="112" t="s">
        <v>93</v>
      </c>
      <c r="C22" s="143" t="s">
        <v>308</v>
      </c>
      <c r="D22" s="163">
        <v>22.5</v>
      </c>
      <c r="E22" s="165">
        <v>32.4</v>
      </c>
      <c r="F22" s="166">
        <v>-9.8999999999999986</v>
      </c>
      <c r="G22" s="165">
        <v>0.69444444444444442</v>
      </c>
    </row>
    <row r="23" spans="2:7">
      <c r="B23" s="112"/>
      <c r="C23" s="143" t="s">
        <v>309</v>
      </c>
      <c r="D23" s="163">
        <v>31.9</v>
      </c>
      <c r="E23" s="165">
        <v>54</v>
      </c>
      <c r="F23" s="166">
        <v>-22.1</v>
      </c>
      <c r="G23" s="165">
        <v>0.59074074074074068</v>
      </c>
    </row>
    <row r="24" spans="2:7">
      <c r="B24" s="112"/>
      <c r="C24" s="143" t="s">
        <v>310</v>
      </c>
      <c r="D24" s="164">
        <v>32.5</v>
      </c>
      <c r="E24" s="166">
        <v>53.7</v>
      </c>
      <c r="F24" s="166">
        <v>-21.200000000000003</v>
      </c>
      <c r="G24" s="165">
        <v>0.60521415270018619</v>
      </c>
    </row>
    <row r="25" spans="2:7">
      <c r="B25" s="112" t="s">
        <v>94</v>
      </c>
      <c r="C25" s="143" t="s">
        <v>308</v>
      </c>
      <c r="D25" s="163">
        <v>21.7</v>
      </c>
      <c r="E25" s="165">
        <v>32.4</v>
      </c>
      <c r="F25" s="166">
        <v>-10.7</v>
      </c>
      <c r="G25" s="165">
        <v>0.66975308641975306</v>
      </c>
    </row>
    <row r="26" spans="2:7">
      <c r="B26" s="112"/>
      <c r="C26" s="143" t="s">
        <v>309</v>
      </c>
      <c r="D26" s="163">
        <v>34.200000000000003</v>
      </c>
      <c r="E26" s="165">
        <v>53.8</v>
      </c>
      <c r="F26" s="166">
        <v>-19.599999999999994</v>
      </c>
      <c r="G26" s="165">
        <v>0.63568773234200748</v>
      </c>
    </row>
    <row r="27" spans="2:7">
      <c r="B27" s="112"/>
      <c r="C27" s="143" t="s">
        <v>310</v>
      </c>
      <c r="D27" s="164">
        <v>34.700000000000003</v>
      </c>
      <c r="E27" s="166">
        <v>53.7</v>
      </c>
      <c r="F27" s="166">
        <v>-19</v>
      </c>
      <c r="G27" s="165">
        <v>0.64618249534450656</v>
      </c>
    </row>
    <row r="28" spans="2:7">
      <c r="B28" s="112" t="s">
        <v>95</v>
      </c>
      <c r="C28" s="143" t="s">
        <v>308</v>
      </c>
      <c r="D28" s="163">
        <v>23.7</v>
      </c>
      <c r="E28" s="165">
        <v>32.4</v>
      </c>
      <c r="F28" s="166">
        <v>-8.6999999999999993</v>
      </c>
      <c r="G28" s="165">
        <v>0.73148148148148151</v>
      </c>
    </row>
    <row r="29" spans="2:7">
      <c r="B29" s="112"/>
      <c r="C29" s="143" t="s">
        <v>309</v>
      </c>
      <c r="D29" s="163">
        <v>36.6</v>
      </c>
      <c r="E29" s="165">
        <v>53.1</v>
      </c>
      <c r="F29" s="166">
        <v>-16.5</v>
      </c>
      <c r="G29" s="165">
        <v>0.68926553672316382</v>
      </c>
    </row>
    <row r="30" spans="2:7">
      <c r="B30" s="112"/>
      <c r="C30" s="143" t="s">
        <v>310</v>
      </c>
      <c r="D30" s="164">
        <v>36.9</v>
      </c>
      <c r="E30" s="166">
        <v>53.2</v>
      </c>
      <c r="F30" s="166">
        <v>-16.300000000000004</v>
      </c>
      <c r="G30" s="165">
        <v>0.6936090225563909</v>
      </c>
    </row>
    <row r="31" spans="2:7">
      <c r="B31" s="112" t="s">
        <v>96</v>
      </c>
      <c r="C31" s="143" t="s">
        <v>308</v>
      </c>
      <c r="D31" s="163">
        <v>20.5</v>
      </c>
      <c r="E31" s="166">
        <v>27.5</v>
      </c>
      <c r="F31" s="166">
        <v>-7</v>
      </c>
      <c r="G31" s="165">
        <v>0.74545454545454548</v>
      </c>
    </row>
    <row r="32" spans="2:7">
      <c r="B32" s="112"/>
      <c r="C32" s="143" t="s">
        <v>309</v>
      </c>
      <c r="D32" s="163">
        <v>31.5</v>
      </c>
      <c r="E32" s="166">
        <v>45.4</v>
      </c>
      <c r="F32" s="166">
        <v>-13.899999999999999</v>
      </c>
      <c r="G32" s="165">
        <v>0.69383259911894279</v>
      </c>
    </row>
    <row r="33" spans="2:8">
      <c r="B33" s="112"/>
      <c r="C33" s="143" t="s">
        <v>310</v>
      </c>
      <c r="D33" s="164">
        <v>32.200000000000003</v>
      </c>
      <c r="E33" s="166">
        <v>45.7</v>
      </c>
      <c r="F33" s="166">
        <v>-13.5</v>
      </c>
      <c r="G33" s="165">
        <v>0.70459518599562365</v>
      </c>
    </row>
    <row r="34" spans="2:8">
      <c r="B34" s="112" t="s">
        <v>97</v>
      </c>
      <c r="C34" s="143" t="s">
        <v>308</v>
      </c>
      <c r="D34" s="164">
        <v>20.5</v>
      </c>
      <c r="E34" s="166">
        <v>26</v>
      </c>
      <c r="F34" s="166">
        <v>-5.5</v>
      </c>
      <c r="G34" s="165">
        <v>0.78846153846153844</v>
      </c>
    </row>
    <row r="35" spans="2:8">
      <c r="B35" s="112"/>
      <c r="C35" s="143" t="s">
        <v>309</v>
      </c>
      <c r="D35" s="164">
        <v>32.9</v>
      </c>
      <c r="E35" s="166">
        <v>45.1</v>
      </c>
      <c r="F35" s="166">
        <v>-12.200000000000003</v>
      </c>
      <c r="G35" s="165">
        <v>0.72949002217294889</v>
      </c>
      <c r="H35" s="267"/>
    </row>
    <row r="36" spans="2:8">
      <c r="B36" s="112"/>
      <c r="C36" s="143" t="s">
        <v>310</v>
      </c>
      <c r="D36" s="164">
        <v>33.5</v>
      </c>
      <c r="E36" s="166">
        <v>45.5</v>
      </c>
      <c r="F36" s="166">
        <v>-12</v>
      </c>
      <c r="G36" s="165">
        <v>0.73626373626373631</v>
      </c>
      <c r="H36" s="97"/>
    </row>
    <row r="37" spans="2:8">
      <c r="B37" s="112" t="s">
        <v>98</v>
      </c>
      <c r="C37" s="143" t="s">
        <v>308</v>
      </c>
      <c r="D37" s="164">
        <v>23</v>
      </c>
      <c r="E37" s="166">
        <v>29.4</v>
      </c>
      <c r="F37" s="166">
        <v>-6.3999999999999986</v>
      </c>
      <c r="G37" s="165">
        <v>0.78231292517006812</v>
      </c>
      <c r="H37" s="296"/>
    </row>
    <row r="38" spans="2:8">
      <c r="B38" s="112"/>
      <c r="C38" s="143" t="s">
        <v>309</v>
      </c>
      <c r="D38" s="164">
        <v>37</v>
      </c>
      <c r="E38" s="166">
        <v>50.4</v>
      </c>
      <c r="F38" s="166">
        <v>-13.399999999999999</v>
      </c>
      <c r="G38" s="165">
        <v>0.73412698412698418</v>
      </c>
      <c r="H38" s="296"/>
    </row>
    <row r="39" spans="2:8">
      <c r="B39" s="112"/>
      <c r="C39" s="143" t="s">
        <v>310</v>
      </c>
      <c r="D39" s="164">
        <v>37</v>
      </c>
      <c r="E39" s="166">
        <v>50.6</v>
      </c>
      <c r="F39" s="166">
        <v>-13.600000000000001</v>
      </c>
      <c r="G39" s="165">
        <v>0.73122529644268774</v>
      </c>
      <c r="H39" s="296"/>
    </row>
    <row r="40" spans="2:8">
      <c r="B40" s="112" t="s">
        <v>99</v>
      </c>
      <c r="C40" s="143" t="s">
        <v>308</v>
      </c>
      <c r="D40" s="164">
        <v>21.7</v>
      </c>
      <c r="E40" s="166">
        <v>30.2</v>
      </c>
      <c r="F40" s="166">
        <v>-8.5</v>
      </c>
      <c r="G40" s="165">
        <v>0.7185430463576159</v>
      </c>
      <c r="H40" s="3"/>
    </row>
    <row r="41" spans="2:8">
      <c r="B41" s="112"/>
      <c r="C41" s="143" t="s">
        <v>309</v>
      </c>
      <c r="D41" s="164">
        <v>33.200000000000003</v>
      </c>
      <c r="E41" s="166">
        <v>50</v>
      </c>
      <c r="F41" s="166">
        <v>-16.799999999999997</v>
      </c>
      <c r="G41" s="165">
        <v>0.66400000000000003</v>
      </c>
      <c r="H41" s="268"/>
    </row>
    <row r="42" spans="2:8">
      <c r="B42" s="112"/>
      <c r="C42" s="143" t="s">
        <v>310</v>
      </c>
      <c r="D42" s="164">
        <v>33.6</v>
      </c>
      <c r="E42" s="166">
        <v>50.2</v>
      </c>
      <c r="F42" s="166">
        <v>-16.600000000000001</v>
      </c>
      <c r="G42" s="165">
        <v>0.66932270916334657</v>
      </c>
    </row>
    <row r="43" spans="2:8">
      <c r="B43" s="318" t="s">
        <v>311</v>
      </c>
      <c r="C43" s="307"/>
      <c r="D43" s="307"/>
      <c r="E43" s="307"/>
      <c r="F43" s="307"/>
      <c r="G43" s="307"/>
    </row>
    <row r="44" spans="2:8">
      <c r="B44" s="3" t="s">
        <v>312</v>
      </c>
      <c r="C44" s="3"/>
      <c r="D44" s="3"/>
      <c r="E44" s="3"/>
      <c r="F44" s="3"/>
      <c r="G44" s="3"/>
    </row>
    <row r="45" spans="2:8" ht="89.5" customHeight="1">
      <c r="B45" s="414" t="s">
        <v>313</v>
      </c>
      <c r="C45" s="414"/>
      <c r="D45" s="414"/>
      <c r="E45" s="414"/>
      <c r="F45" s="414"/>
      <c r="G45" s="414"/>
    </row>
    <row r="46" spans="2:8" ht="59.15" customHeight="1">
      <c r="B46" s="414" t="s">
        <v>314</v>
      </c>
      <c r="C46" s="414"/>
      <c r="D46" s="414"/>
      <c r="E46" s="414"/>
      <c r="F46" s="414"/>
      <c r="G46" s="414"/>
    </row>
    <row r="47" spans="2:8" ht="40.5" customHeight="1">
      <c r="B47" s="415" t="s">
        <v>315</v>
      </c>
      <c r="C47" s="415"/>
      <c r="D47" s="415"/>
      <c r="E47" s="415"/>
      <c r="F47" s="415"/>
      <c r="G47" s="415"/>
    </row>
    <row r="48" spans="2:8">
      <c r="B48" s="271" t="s">
        <v>316</v>
      </c>
      <c r="C48" s="268"/>
      <c r="D48" s="268"/>
      <c r="E48" s="268"/>
      <c r="F48" s="268"/>
      <c r="G48" s="268"/>
    </row>
  </sheetData>
  <mergeCells count="4">
    <mergeCell ref="B1:D1"/>
    <mergeCell ref="B45:G45"/>
    <mergeCell ref="B46:G46"/>
    <mergeCell ref="B47:G47"/>
  </mergeCells>
  <phoneticPr fontId="180" type="noConversion"/>
  <hyperlinks>
    <hyperlink ref="A1" r:id="rId1" location="Index!A1" xr:uid="{963D8F67-7AA2-4292-96BF-9A00992DDCED}"/>
  </hyperlinks>
  <pageMargins left="0.7" right="0.7" top="0.75" bottom="0.75" header="0.3" footer="0.3"/>
  <pageSetup paperSize="9" orientation="landscape" r:id="rId2"/>
  <headerFooter>
    <oddFooter>&amp;L&amp;1#&amp;"Calibri"&amp;11&amp;K000000OFFICIAL: Sensitive</oddFooter>
  </headerFooter>
  <rowBreaks count="1" manualBreakCount="1">
    <brk id="30"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64"/>
  <sheetViews>
    <sheetView showGridLines="0" zoomScaleNormal="100" zoomScaleSheetLayoutView="145" workbookViewId="0">
      <selection activeCell="G58" sqref="G58:H61"/>
    </sheetView>
  </sheetViews>
  <sheetFormatPr defaultColWidth="9.1796875" defaultRowHeight="14.5"/>
  <cols>
    <col min="2" max="2" width="21.54296875" customWidth="1"/>
    <col min="3" max="3" width="12.1796875" bestFit="1" customWidth="1"/>
    <col min="4" max="10" width="15.54296875" customWidth="1"/>
  </cols>
  <sheetData>
    <row r="1" spans="1:13">
      <c r="A1" s="152" t="s">
        <v>53</v>
      </c>
    </row>
    <row r="2" spans="1:13">
      <c r="B2" s="249" t="s">
        <v>317</v>
      </c>
      <c r="C2" s="244"/>
      <c r="D2" s="244"/>
      <c r="E2" s="244"/>
      <c r="F2" s="244"/>
    </row>
    <row r="3" spans="1:13" ht="35.5">
      <c r="B3" s="250" t="s">
        <v>58</v>
      </c>
      <c r="C3" s="248" t="s">
        <v>318</v>
      </c>
      <c r="D3" s="248" t="s">
        <v>319</v>
      </c>
      <c r="E3" s="248" t="s">
        <v>320</v>
      </c>
      <c r="F3" s="248" t="s">
        <v>321</v>
      </c>
    </row>
    <row r="4" spans="1:13">
      <c r="B4" s="122" t="s">
        <v>84</v>
      </c>
      <c r="C4" s="168">
        <v>1242</v>
      </c>
      <c r="D4" s="168">
        <v>38128</v>
      </c>
      <c r="E4" s="168">
        <v>6630</v>
      </c>
      <c r="F4" s="169">
        <v>2.7E-2</v>
      </c>
    </row>
    <row r="5" spans="1:13">
      <c r="B5" s="122" t="s">
        <v>85</v>
      </c>
      <c r="C5" s="168">
        <v>1545</v>
      </c>
      <c r="D5" s="168">
        <v>41845</v>
      </c>
      <c r="E5" s="168">
        <v>9885.8620689655145</v>
      </c>
      <c r="F5" s="169">
        <v>2.9000000000000001E-2</v>
      </c>
    </row>
    <row r="6" spans="1:13">
      <c r="B6" s="122" t="s">
        <v>86</v>
      </c>
      <c r="C6" s="168">
        <v>1525</v>
      </c>
      <c r="D6" s="168">
        <v>41577</v>
      </c>
      <c r="E6" s="168">
        <v>9484.2068965517246</v>
      </c>
      <c r="F6" s="169">
        <v>2.9000000000000001E-2</v>
      </c>
    </row>
    <row r="7" spans="1:13">
      <c r="B7" s="122" t="s">
        <v>87</v>
      </c>
      <c r="C7" s="168">
        <v>1138</v>
      </c>
      <c r="D7" s="168">
        <v>41600</v>
      </c>
      <c r="E7" s="168">
        <v>8989.2727272727279</v>
      </c>
      <c r="F7" s="169">
        <v>2.1999999999999999E-2</v>
      </c>
    </row>
    <row r="8" spans="1:13">
      <c r="B8" s="122" t="s">
        <v>88</v>
      </c>
      <c r="C8" s="168">
        <v>822</v>
      </c>
      <c r="D8" s="168">
        <v>40578</v>
      </c>
      <c r="E8" s="168">
        <v>9975</v>
      </c>
      <c r="F8" s="169">
        <v>1.6E-2</v>
      </c>
    </row>
    <row r="9" spans="1:13">
      <c r="B9" s="122" t="s">
        <v>89</v>
      </c>
      <c r="C9" s="168">
        <v>741</v>
      </c>
      <c r="D9" s="168">
        <v>41752</v>
      </c>
      <c r="E9" s="168">
        <v>6907</v>
      </c>
      <c r="F9" s="169">
        <v>1.4999999999999999E-2</v>
      </c>
    </row>
    <row r="10" spans="1:13">
      <c r="B10" s="122" t="s">
        <v>90</v>
      </c>
      <c r="C10" s="168">
        <v>816</v>
      </c>
      <c r="D10" s="168">
        <v>43410</v>
      </c>
      <c r="E10" s="168">
        <v>6774</v>
      </c>
      <c r="F10" s="169">
        <v>1.6E-2</v>
      </c>
    </row>
    <row r="11" spans="1:13">
      <c r="B11" s="122" t="s">
        <v>91</v>
      </c>
      <c r="C11" s="168">
        <v>869</v>
      </c>
      <c r="D11" s="168">
        <v>44788</v>
      </c>
      <c r="E11" s="168">
        <v>5460.6470588235243</v>
      </c>
      <c r="F11" s="169">
        <v>1.7000000000000001E-2</v>
      </c>
    </row>
    <row r="12" spans="1:13">
      <c r="B12" s="122" t="s">
        <v>92</v>
      </c>
      <c r="C12" s="168">
        <v>984</v>
      </c>
      <c r="D12" s="168">
        <v>46404</v>
      </c>
      <c r="E12" s="168">
        <v>7278.6666666666715</v>
      </c>
      <c r="F12" s="169">
        <v>1.7999999999999999E-2</v>
      </c>
    </row>
    <row r="13" spans="1:13">
      <c r="B13" s="122" t="s">
        <v>93</v>
      </c>
      <c r="C13" s="168">
        <v>1122</v>
      </c>
      <c r="D13" s="168">
        <v>53974</v>
      </c>
      <c r="E13" s="168">
        <v>5552.6486486486538</v>
      </c>
      <c r="F13" s="169">
        <v>1.8499999999999999E-2</v>
      </c>
    </row>
    <row r="14" spans="1:13">
      <c r="B14" s="170" t="s">
        <v>94</v>
      </c>
      <c r="C14" s="171">
        <v>914</v>
      </c>
      <c r="D14" s="172">
        <v>37512</v>
      </c>
      <c r="E14" s="172">
        <v>6570</v>
      </c>
      <c r="F14" s="294">
        <v>0.02</v>
      </c>
    </row>
    <row r="15" spans="1:13">
      <c r="B15" s="235" t="s">
        <v>95</v>
      </c>
      <c r="C15" s="239">
        <v>623</v>
      </c>
      <c r="D15" s="251">
        <v>23916</v>
      </c>
      <c r="E15" s="251">
        <v>5323</v>
      </c>
      <c r="F15" s="295">
        <v>2.1000000000000001E-2</v>
      </c>
      <c r="H15" s="223"/>
      <c r="L15" s="34"/>
      <c r="M15" s="34"/>
    </row>
    <row r="16" spans="1:13">
      <c r="B16" s="162" t="s">
        <v>322</v>
      </c>
      <c r="C16" s="175"/>
      <c r="D16" s="175"/>
      <c r="E16" s="175"/>
      <c r="F16" s="33"/>
      <c r="G16" s="34"/>
      <c r="H16" s="34"/>
      <c r="I16" s="34"/>
      <c r="J16" s="34"/>
      <c r="K16" s="34"/>
      <c r="L16" s="34"/>
      <c r="M16" s="34"/>
    </row>
    <row r="17" spans="2:13" ht="15" customHeight="1">
      <c r="B17" s="174" t="s">
        <v>323</v>
      </c>
      <c r="C17" s="33"/>
      <c r="D17" s="33"/>
      <c r="E17" s="33"/>
      <c r="F17" s="33"/>
      <c r="G17" s="34"/>
      <c r="H17" s="34"/>
      <c r="I17" s="34"/>
      <c r="J17" s="34"/>
      <c r="K17" s="34"/>
      <c r="L17" s="176"/>
      <c r="M17" s="176"/>
    </row>
    <row r="18" spans="2:13">
      <c r="B18" s="174" t="s">
        <v>324</v>
      </c>
      <c r="C18" s="176"/>
      <c r="D18" s="176"/>
      <c r="E18" s="176"/>
      <c r="F18" s="176"/>
      <c r="G18" s="176"/>
      <c r="H18" s="176"/>
      <c r="I18" s="176"/>
      <c r="J18" s="176"/>
      <c r="K18" s="176"/>
    </row>
    <row r="19" spans="2:13" hidden="1">
      <c r="B19" s="27"/>
      <c r="C19" s="177"/>
      <c r="D19" s="177"/>
      <c r="E19" s="177"/>
      <c r="F19" s="178"/>
    </row>
    <row r="20" spans="2:13" hidden="1"/>
    <row r="21" spans="2:13" hidden="1">
      <c r="B21" s="252" t="s">
        <v>325</v>
      </c>
      <c r="C21" s="253"/>
      <c r="D21" s="253"/>
      <c r="E21" s="253"/>
      <c r="F21" s="253"/>
    </row>
    <row r="22" spans="2:13" ht="23" hidden="1">
      <c r="B22" s="254" t="s">
        <v>326</v>
      </c>
      <c r="C22" s="254" t="s">
        <v>327</v>
      </c>
      <c r="D22" s="254" t="s">
        <v>328</v>
      </c>
      <c r="E22" s="255" t="s">
        <v>329</v>
      </c>
      <c r="F22" s="254" t="s">
        <v>330</v>
      </c>
    </row>
    <row r="23" spans="2:13" hidden="1">
      <c r="B23" s="179" t="s">
        <v>331</v>
      </c>
      <c r="C23" s="180"/>
      <c r="D23" s="180"/>
      <c r="E23" s="180"/>
      <c r="F23" s="180"/>
    </row>
    <row r="24" spans="2:13" hidden="1">
      <c r="B24" s="181" t="s">
        <v>332</v>
      </c>
      <c r="C24" s="182">
        <v>1003</v>
      </c>
      <c r="D24" s="182">
        <v>37730</v>
      </c>
      <c r="E24" s="182">
        <v>3641</v>
      </c>
      <c r="F24" s="183" t="s">
        <v>208</v>
      </c>
    </row>
    <row r="25" spans="2:13" hidden="1">
      <c r="B25" s="181" t="s">
        <v>333</v>
      </c>
      <c r="C25" s="182">
        <v>1003</v>
      </c>
      <c r="D25" s="182">
        <v>21634</v>
      </c>
      <c r="E25" s="182">
        <v>6213</v>
      </c>
      <c r="F25" s="183" t="s">
        <v>208</v>
      </c>
    </row>
    <row r="26" spans="2:13" hidden="1">
      <c r="B26" s="181" t="s">
        <v>334</v>
      </c>
      <c r="C26" s="184">
        <v>0.5</v>
      </c>
      <c r="D26" s="184">
        <v>0.63600000000000001</v>
      </c>
      <c r="E26" s="184">
        <v>0.36899999999999999</v>
      </c>
      <c r="F26" s="183">
        <v>0.8</v>
      </c>
    </row>
    <row r="27" spans="2:13" hidden="1">
      <c r="B27" s="181" t="s">
        <v>335</v>
      </c>
      <c r="C27" s="184">
        <v>0.5</v>
      </c>
      <c r="D27" s="184">
        <v>0.36399999999999999</v>
      </c>
      <c r="E27" s="184">
        <v>0.63100000000000001</v>
      </c>
      <c r="F27" s="183">
        <v>1.4</v>
      </c>
    </row>
    <row r="28" spans="2:13" hidden="1">
      <c r="B28" s="185" t="s">
        <v>336</v>
      </c>
      <c r="C28" s="186">
        <v>2006</v>
      </c>
      <c r="D28" s="186">
        <v>59364</v>
      </c>
      <c r="E28" s="186">
        <v>9854</v>
      </c>
      <c r="F28" s="187" t="s">
        <v>208</v>
      </c>
    </row>
    <row r="29" spans="2:13" hidden="1">
      <c r="B29" s="179" t="s">
        <v>337</v>
      </c>
      <c r="C29" s="180"/>
      <c r="D29" s="188">
        <f>D24/SUM(D24+D30)</f>
        <v>0.38503536039023994</v>
      </c>
      <c r="E29" s="180"/>
      <c r="F29" s="183"/>
    </row>
    <row r="30" spans="2:13" hidden="1">
      <c r="B30" s="189" t="s">
        <v>332</v>
      </c>
      <c r="C30" s="182">
        <v>1550</v>
      </c>
      <c r="D30" s="182">
        <v>60261</v>
      </c>
      <c r="E30" s="182">
        <v>5125</v>
      </c>
      <c r="F30" s="183" t="s">
        <v>208</v>
      </c>
    </row>
    <row r="31" spans="2:13" hidden="1">
      <c r="B31" s="189" t="s">
        <v>333</v>
      </c>
      <c r="C31" s="182">
        <v>1853</v>
      </c>
      <c r="D31" s="182">
        <v>56124</v>
      </c>
      <c r="E31" s="182">
        <v>9830</v>
      </c>
      <c r="F31" s="183" t="s">
        <v>208</v>
      </c>
    </row>
    <row r="32" spans="2:13" hidden="1">
      <c r="B32" s="189" t="s">
        <v>334</v>
      </c>
      <c r="C32" s="184">
        <v>0.45500000000000002</v>
      </c>
      <c r="D32" s="184">
        <v>0.51800000000000002</v>
      </c>
      <c r="E32" s="184">
        <v>0.34300000000000003</v>
      </c>
      <c r="F32" s="183">
        <v>0.9</v>
      </c>
    </row>
    <row r="33" spans="2:11" hidden="1">
      <c r="B33" s="189" t="s">
        <v>335</v>
      </c>
      <c r="C33" s="184">
        <v>0.54500000000000004</v>
      </c>
      <c r="D33" s="184">
        <v>0.48199999999999998</v>
      </c>
      <c r="E33" s="184">
        <v>0.65700000000000003</v>
      </c>
      <c r="F33" s="183">
        <v>1.1000000000000001</v>
      </c>
    </row>
    <row r="34" spans="2:11" hidden="1">
      <c r="B34" s="256" t="s">
        <v>336</v>
      </c>
      <c r="C34" s="257">
        <v>3403</v>
      </c>
      <c r="D34" s="257">
        <v>116385</v>
      </c>
      <c r="E34" s="257">
        <v>14955</v>
      </c>
      <c r="F34" s="258" t="s">
        <v>208</v>
      </c>
    </row>
    <row r="35" spans="2:11" hidden="1">
      <c r="B35" s="190" t="s">
        <v>338</v>
      </c>
      <c r="C35" s="142"/>
      <c r="D35" s="142"/>
      <c r="E35" s="142"/>
      <c r="F35" s="142"/>
    </row>
    <row r="36" spans="2:11" hidden="1">
      <c r="B36" s="145" t="s">
        <v>339</v>
      </c>
      <c r="C36" s="142"/>
      <c r="D36" s="142"/>
      <c r="E36" s="142"/>
      <c r="F36" s="142"/>
    </row>
    <row r="37" spans="2:11" hidden="1">
      <c r="B37" s="145" t="s">
        <v>340</v>
      </c>
      <c r="C37" s="142"/>
      <c r="D37" s="142"/>
      <c r="E37" s="142"/>
      <c r="F37" s="142"/>
    </row>
    <row r="38" spans="2:11" hidden="1">
      <c r="B38" s="145" t="s">
        <v>341</v>
      </c>
      <c r="C38" s="142"/>
      <c r="D38" s="142"/>
      <c r="E38" s="142"/>
      <c r="F38" s="142"/>
    </row>
    <row r="39" spans="2:11" hidden="1"/>
    <row r="41" spans="2:11">
      <c r="B41" s="238" t="s">
        <v>342</v>
      </c>
      <c r="C41" s="259"/>
      <c r="D41" s="259"/>
      <c r="E41" s="259"/>
      <c r="F41" s="259"/>
      <c r="G41" s="191"/>
      <c r="H41" s="191"/>
      <c r="I41" s="191"/>
      <c r="J41" s="191"/>
      <c r="K41" s="191"/>
    </row>
    <row r="42" spans="2:11" ht="36.65" customHeight="1">
      <c r="B42" s="141"/>
      <c r="C42" s="141" t="s">
        <v>327</v>
      </c>
      <c r="D42" s="141" t="s">
        <v>328</v>
      </c>
      <c r="E42" s="146" t="s">
        <v>329</v>
      </c>
      <c r="F42" s="141" t="s">
        <v>231</v>
      </c>
      <c r="G42" s="191"/>
    </row>
    <row r="43" spans="2:11" ht="34" customHeight="1">
      <c r="B43" s="290" t="s">
        <v>343</v>
      </c>
      <c r="C43" s="372">
        <v>6528</v>
      </c>
      <c r="D43" s="372">
        <v>150290</v>
      </c>
      <c r="E43" s="372">
        <v>26295</v>
      </c>
      <c r="F43" s="373"/>
      <c r="G43" s="191"/>
    </row>
    <row r="44" spans="2:11" ht="34" customHeight="1">
      <c r="B44" s="146" t="s">
        <v>333</v>
      </c>
      <c r="C44" s="192">
        <v>716</v>
      </c>
      <c r="D44" s="197">
        <v>12582</v>
      </c>
      <c r="E44" s="197">
        <v>1479</v>
      </c>
      <c r="F44" s="192"/>
      <c r="G44" s="191"/>
    </row>
    <row r="45" spans="2:11" ht="34" customHeight="1">
      <c r="B45" s="146" t="s">
        <v>334</v>
      </c>
      <c r="C45" s="196">
        <v>0.90100000000000002</v>
      </c>
      <c r="D45" s="196">
        <v>0.92300000000000004</v>
      </c>
      <c r="E45" s="196">
        <v>0.94699999999999995</v>
      </c>
      <c r="F45" s="374">
        <v>1.02</v>
      </c>
      <c r="G45" s="191"/>
    </row>
    <row r="46" spans="2:11" ht="34" customHeight="1">
      <c r="B46" s="146" t="s">
        <v>335</v>
      </c>
      <c r="C46" s="196">
        <v>9.9000000000000005E-2</v>
      </c>
      <c r="D46" s="196">
        <v>7.6999999999999999E-2</v>
      </c>
      <c r="E46" s="196">
        <v>5.2999999999999999E-2</v>
      </c>
      <c r="F46" s="374">
        <v>0.68</v>
      </c>
      <c r="G46" s="191"/>
    </row>
    <row r="47" spans="2:11" ht="34" customHeight="1">
      <c r="B47" s="141" t="s">
        <v>344</v>
      </c>
      <c r="C47" s="196">
        <v>0.73799999999999999</v>
      </c>
      <c r="D47" s="196">
        <v>0.76900000000000002</v>
      </c>
      <c r="E47" s="196">
        <v>0.80800000000000005</v>
      </c>
      <c r="F47" s="374"/>
      <c r="G47" s="191"/>
    </row>
    <row r="48" spans="2:11" ht="34" customHeight="1">
      <c r="B48" s="272" t="s">
        <v>336</v>
      </c>
      <c r="C48" s="375" t="s">
        <v>345</v>
      </c>
      <c r="D48" s="375" t="s">
        <v>345</v>
      </c>
      <c r="E48" s="375" t="s">
        <v>345</v>
      </c>
      <c r="F48" s="376"/>
      <c r="G48" s="191"/>
      <c r="H48" s="191"/>
      <c r="I48" s="191"/>
      <c r="J48" s="191"/>
      <c r="K48" s="191"/>
    </row>
    <row r="49" spans="2:10">
      <c r="B49" s="200" t="s">
        <v>346</v>
      </c>
      <c r="C49" s="200"/>
      <c r="D49" s="224"/>
      <c r="E49" s="224"/>
      <c r="F49" s="224"/>
      <c r="G49" s="191"/>
      <c r="H49" s="191"/>
      <c r="I49" s="191"/>
      <c r="J49" s="191"/>
    </row>
    <row r="50" spans="2:10">
      <c r="B50" s="193" t="s">
        <v>347</v>
      </c>
      <c r="C50" s="191"/>
      <c r="D50" s="191"/>
      <c r="E50" s="191"/>
      <c r="F50" s="191"/>
      <c r="G50" s="191"/>
      <c r="H50" s="191"/>
      <c r="I50" s="191"/>
      <c r="J50" s="191"/>
    </row>
    <row r="51" spans="2:10">
      <c r="B51" s="193" t="s">
        <v>348</v>
      </c>
      <c r="C51" s="191"/>
      <c r="D51" s="191"/>
      <c r="E51" s="191"/>
      <c r="F51" s="191"/>
      <c r="G51" s="191"/>
      <c r="H51" s="191"/>
      <c r="I51" s="191"/>
      <c r="J51" s="191"/>
    </row>
    <row r="52" spans="2:10">
      <c r="B52" s="193" t="s">
        <v>349</v>
      </c>
    </row>
    <row r="53" spans="2:10">
      <c r="B53" s="193" t="s">
        <v>350</v>
      </c>
    </row>
    <row r="54" spans="2:10">
      <c r="B54" s="193" t="s">
        <v>351</v>
      </c>
    </row>
    <row r="55" spans="2:10">
      <c r="B55" s="303"/>
    </row>
    <row r="56" spans="2:10">
      <c r="B56" s="238" t="s">
        <v>352</v>
      </c>
    </row>
    <row r="57" spans="2:10" ht="29">
      <c r="B57" s="288" t="s">
        <v>58</v>
      </c>
      <c r="C57" s="289" t="s">
        <v>353</v>
      </c>
      <c r="D57" s="289" t="s">
        <v>74</v>
      </c>
      <c r="E57" s="289" t="s">
        <v>319</v>
      </c>
      <c r="F57" s="289" t="s">
        <v>76</v>
      </c>
      <c r="G57" s="289" t="s">
        <v>320</v>
      </c>
      <c r="H57" s="289" t="s">
        <v>354</v>
      </c>
      <c r="I57" s="289" t="s">
        <v>307</v>
      </c>
      <c r="J57" s="289" t="s">
        <v>355</v>
      </c>
    </row>
    <row r="58" spans="2:10">
      <c r="B58" s="304">
        <v>2021</v>
      </c>
      <c r="C58" s="168">
        <v>4509</v>
      </c>
      <c r="D58" s="196">
        <v>0.93979999999999997</v>
      </c>
      <c r="E58" s="168">
        <v>114999</v>
      </c>
      <c r="F58" s="196">
        <v>0.95909999999999995</v>
      </c>
      <c r="G58" s="168">
        <v>25321</v>
      </c>
      <c r="H58" s="196">
        <v>0.9326000000000001</v>
      </c>
      <c r="I58" s="286">
        <f>D58-F58</f>
        <v>-1.9299999999999984E-2</v>
      </c>
      <c r="J58" s="285">
        <f>D58/F58</f>
        <v>0.9798769679908248</v>
      </c>
    </row>
    <row r="59" spans="2:10">
      <c r="B59" s="304">
        <v>2022</v>
      </c>
      <c r="C59" s="168">
        <v>5289</v>
      </c>
      <c r="D59" s="196">
        <v>0.9446</v>
      </c>
      <c r="E59" s="168">
        <v>129482</v>
      </c>
      <c r="F59" s="196">
        <v>0.96030000000000004</v>
      </c>
      <c r="G59" s="168">
        <v>27592</v>
      </c>
      <c r="H59" s="196">
        <v>0.93590000000000007</v>
      </c>
      <c r="I59" s="286">
        <f t="shared" ref="I59:I60" si="0">D59-F59</f>
        <v>-1.5700000000000047E-2</v>
      </c>
      <c r="J59" s="287">
        <f t="shared" ref="J59:J60" si="1">D59/F59</f>
        <v>0.983650942413829</v>
      </c>
    </row>
    <row r="60" spans="2:10">
      <c r="B60" s="304">
        <v>2023</v>
      </c>
      <c r="C60" s="168">
        <v>5954</v>
      </c>
      <c r="D60" s="196">
        <v>0.9358692235146181</v>
      </c>
      <c r="E60" s="168">
        <v>140863</v>
      </c>
      <c r="F60" s="196">
        <v>0.95846034510913936</v>
      </c>
      <c r="G60" s="168">
        <v>26003</v>
      </c>
      <c r="H60" s="196">
        <v>0.94911851662590796</v>
      </c>
      <c r="I60" s="286">
        <f t="shared" si="0"/>
        <v>-2.2591121594521257E-2</v>
      </c>
      <c r="J60" s="287">
        <f t="shared" si="1"/>
        <v>0.97642977958368349</v>
      </c>
    </row>
    <row r="61" spans="2:10">
      <c r="B61" s="304">
        <v>2024</v>
      </c>
      <c r="C61" s="168">
        <v>6528</v>
      </c>
      <c r="D61" s="196">
        <v>0.90100000000000002</v>
      </c>
      <c r="E61" s="168">
        <v>150290</v>
      </c>
      <c r="F61" s="196">
        <v>0.92300000000000004</v>
      </c>
      <c r="G61" s="168">
        <v>26295</v>
      </c>
      <c r="H61" s="196">
        <v>0.94699999999999995</v>
      </c>
      <c r="I61" s="286">
        <v>-0.02</v>
      </c>
      <c r="J61" s="287">
        <v>0.98</v>
      </c>
    </row>
    <row r="62" spans="2:10">
      <c r="B62" s="323" t="s">
        <v>346</v>
      </c>
      <c r="C62" s="307"/>
      <c r="D62" s="307"/>
      <c r="E62" s="307"/>
      <c r="F62" s="307"/>
      <c r="G62" s="307"/>
      <c r="H62" s="307"/>
      <c r="I62" s="307"/>
      <c r="J62" s="307"/>
    </row>
    <row r="63" spans="2:10">
      <c r="B63" s="193" t="s">
        <v>347</v>
      </c>
    </row>
    <row r="64" spans="2:10">
      <c r="B64" s="193" t="s">
        <v>356</v>
      </c>
    </row>
  </sheetData>
  <hyperlinks>
    <hyperlink ref="A1" r:id="rId1" location="Index!A1" xr:uid="{8019A993-D4E0-4038-A94D-E6EC0E3ABD3C}"/>
  </hyperlinks>
  <pageMargins left="0.25" right="0.25" top="0.75" bottom="0.75" header="0.3" footer="0.3"/>
  <pageSetup paperSize="9" scale="59" orientation="landscape" r:id="rId2"/>
  <headerFooter>
    <oddFooter>&amp;L&amp;1#&amp;"Calibri"&amp;11&amp;K000000OFFICIAL: Sensitive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I17"/>
  <sheetViews>
    <sheetView showGridLines="0" zoomScaleNormal="100" zoomScaleSheetLayoutView="160" workbookViewId="0">
      <selection activeCell="E4" sqref="E4:F13"/>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9">
      <c r="A1" s="152" t="s">
        <v>53</v>
      </c>
    </row>
    <row r="2" spans="1:9" ht="15" thickBot="1">
      <c r="B2" s="18" t="s">
        <v>357</v>
      </c>
    </row>
    <row r="3" spans="1:9" ht="24.5" thickBot="1">
      <c r="B3" s="194" t="s">
        <v>58</v>
      </c>
      <c r="C3" s="195" t="s">
        <v>358</v>
      </c>
      <c r="D3" s="276" t="s">
        <v>359</v>
      </c>
      <c r="E3" s="195" t="s">
        <v>360</v>
      </c>
      <c r="F3" s="277" t="s">
        <v>361</v>
      </c>
      <c r="G3" s="277" t="s">
        <v>307</v>
      </c>
      <c r="H3" s="195" t="s">
        <v>231</v>
      </c>
    </row>
    <row r="4" spans="1:9">
      <c r="B4" s="119" t="s">
        <v>91</v>
      </c>
      <c r="C4" s="192">
        <v>629</v>
      </c>
      <c r="D4" s="196">
        <v>7.3852295409181631E-2</v>
      </c>
      <c r="E4" s="197">
        <v>94236</v>
      </c>
      <c r="F4" s="196">
        <v>6.4351577752693442E-2</v>
      </c>
      <c r="G4" s="196">
        <v>9.500717656488189E-3</v>
      </c>
      <c r="H4" s="198">
        <v>1.1476376801979891</v>
      </c>
    </row>
    <row r="5" spans="1:9">
      <c r="B5" s="119" t="s">
        <v>92</v>
      </c>
      <c r="C5" s="192">
        <v>625</v>
      </c>
      <c r="D5" s="196">
        <v>7.046223224351747E-2</v>
      </c>
      <c r="E5" s="197">
        <v>92958</v>
      </c>
      <c r="F5" s="196">
        <v>6.2168577040602385E-2</v>
      </c>
      <c r="G5" s="196">
        <v>8.2936552029150845E-3</v>
      </c>
      <c r="H5" s="198">
        <v>1.1334059037172186</v>
      </c>
    </row>
    <row r="6" spans="1:9">
      <c r="B6" s="119" t="s">
        <v>93</v>
      </c>
      <c r="C6" s="192">
        <v>632</v>
      </c>
      <c r="D6" s="196">
        <v>6.8074105988797928E-2</v>
      </c>
      <c r="E6" s="197">
        <v>97722</v>
      </c>
      <c r="F6" s="196">
        <v>6.4143344181204515E-2</v>
      </c>
      <c r="G6" s="196">
        <v>3.9307618075934136E-3</v>
      </c>
      <c r="H6" s="198">
        <v>1.0612808991762113</v>
      </c>
    </row>
    <row r="7" spans="1:9">
      <c r="B7" s="119" t="s">
        <v>94</v>
      </c>
      <c r="C7" s="192">
        <v>755</v>
      </c>
      <c r="D7" s="196">
        <v>7.7611019736842105E-2</v>
      </c>
      <c r="E7" s="197">
        <v>107152</v>
      </c>
      <c r="F7" s="196">
        <v>6.9135719627145084E-2</v>
      </c>
      <c r="G7" s="196">
        <v>8.4753001096970204E-3</v>
      </c>
      <c r="H7" s="198">
        <v>1.1225893091936419</v>
      </c>
    </row>
    <row r="8" spans="1:9">
      <c r="B8" s="119" t="s">
        <v>95</v>
      </c>
      <c r="C8" s="192">
        <v>844</v>
      </c>
      <c r="D8" s="196">
        <v>8.2972866692882424E-2</v>
      </c>
      <c r="E8" s="197">
        <v>112669</v>
      </c>
      <c r="F8" s="196">
        <v>7.1276967915274103E-2</v>
      </c>
      <c r="G8" s="196">
        <v>1.1695898777608321E-2</v>
      </c>
      <c r="H8" s="198">
        <v>1.1640908573932476</v>
      </c>
    </row>
    <row r="9" spans="1:9">
      <c r="B9" s="119" t="s">
        <v>96</v>
      </c>
      <c r="C9" s="192">
        <v>919</v>
      </c>
      <c r="D9" s="196">
        <v>8.6665409279517158E-2</v>
      </c>
      <c r="E9" s="197">
        <v>125803</v>
      </c>
      <c r="F9" s="196">
        <v>7.7853160558722351E-2</v>
      </c>
      <c r="G9" s="196">
        <v>8.8122487207948075E-3</v>
      </c>
      <c r="H9" s="198">
        <v>1.1131906355188752</v>
      </c>
    </row>
    <row r="10" spans="1:9">
      <c r="B10" s="119" t="s">
        <v>97</v>
      </c>
      <c r="C10" s="192">
        <v>963</v>
      </c>
      <c r="D10" s="196">
        <v>8.7078397685143319E-2</v>
      </c>
      <c r="E10" s="197">
        <v>134850</v>
      </c>
      <c r="F10" s="196">
        <v>8.2144567128284413E-2</v>
      </c>
      <c r="G10" s="196">
        <v>4.9338305568589064E-3</v>
      </c>
      <c r="H10" s="198">
        <v>1.0600627738308461</v>
      </c>
    </row>
    <row r="11" spans="1:9">
      <c r="B11" s="119" t="s">
        <v>98</v>
      </c>
      <c r="C11" s="192">
        <v>1216</v>
      </c>
      <c r="D11" s="196">
        <v>0.10540915395284327</v>
      </c>
      <c r="E11" s="197">
        <v>145782</v>
      </c>
      <c r="F11" s="196">
        <v>8.7593688149598212E-2</v>
      </c>
      <c r="G11" s="196">
        <v>1.7815465803245056E-2</v>
      </c>
      <c r="H11" s="198">
        <v>1.2033875519982518</v>
      </c>
    </row>
    <row r="12" spans="1:9">
      <c r="B12" s="119" t="s">
        <v>99</v>
      </c>
      <c r="C12" s="192">
        <v>1726</v>
      </c>
      <c r="D12" s="196">
        <v>0.14389328887036265</v>
      </c>
      <c r="E12" s="197">
        <v>159747</v>
      </c>
      <c r="F12" s="196">
        <v>9.4064104934527798E-2</v>
      </c>
      <c r="G12" s="196">
        <v>4.9829183935834853E-2</v>
      </c>
      <c r="H12" s="198">
        <v>1.5297364384694658</v>
      </c>
      <c r="I12" s="100"/>
    </row>
    <row r="13" spans="1:9">
      <c r="B13" s="119" t="s">
        <v>222</v>
      </c>
      <c r="C13" s="192">
        <v>1269</v>
      </c>
      <c r="D13" s="196">
        <v>0.10214101738570509</v>
      </c>
      <c r="E13" s="197">
        <v>111134</v>
      </c>
      <c r="F13" s="196">
        <v>6.4069318974512707E-2</v>
      </c>
      <c r="G13" s="196">
        <v>3.8071698411192387E-2</v>
      </c>
      <c r="H13" s="198">
        <v>1.5942266754284935</v>
      </c>
      <c r="I13" s="100"/>
    </row>
    <row r="14" spans="1:9">
      <c r="B14" s="315" t="s">
        <v>362</v>
      </c>
      <c r="C14" s="307"/>
      <c r="D14" s="307"/>
      <c r="E14" s="307"/>
      <c r="F14" s="316"/>
      <c r="G14" s="316"/>
      <c r="H14" s="317"/>
      <c r="I14" s="100"/>
    </row>
    <row r="15" spans="1:9">
      <c r="B15" s="162" t="s">
        <v>363</v>
      </c>
      <c r="F15" s="196"/>
      <c r="G15" s="196"/>
      <c r="H15" s="198"/>
    </row>
    <row r="17" spans="4:4">
      <c r="D17" s="100"/>
    </row>
  </sheetData>
  <hyperlinks>
    <hyperlink ref="A1" r:id="rId1" location="Index!A1" xr:uid="{51ADBB5C-4D42-4B34-94F0-BA97076239C5}"/>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J23"/>
  <sheetViews>
    <sheetView showGridLines="0" zoomScaleNormal="100" zoomScaleSheetLayoutView="90" workbookViewId="0">
      <selection activeCell="B1" sqref="B1:D1"/>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10">
      <c r="A1" s="152" t="s">
        <v>53</v>
      </c>
      <c r="B1" s="385" t="s">
        <v>54</v>
      </c>
      <c r="C1" s="385"/>
      <c r="D1" s="385"/>
    </row>
    <row r="2" spans="1:10" ht="15.5" thickBot="1">
      <c r="B2" s="18" t="s">
        <v>364</v>
      </c>
    </row>
    <row r="3" spans="1:10" ht="46.5" thickBot="1">
      <c r="B3" s="194" t="s">
        <v>58</v>
      </c>
      <c r="C3" s="195" t="s">
        <v>365</v>
      </c>
      <c r="D3" s="195" t="s">
        <v>366</v>
      </c>
      <c r="E3" s="195" t="s">
        <v>367</v>
      </c>
      <c r="F3" s="195" t="s">
        <v>368</v>
      </c>
      <c r="G3" s="195" t="s">
        <v>307</v>
      </c>
      <c r="H3" s="195" t="s">
        <v>231</v>
      </c>
    </row>
    <row r="4" spans="1:10">
      <c r="B4" s="141" t="s">
        <v>84</v>
      </c>
      <c r="C4" s="192">
        <v>275</v>
      </c>
      <c r="D4" s="213">
        <v>7.4999999999999997E-2</v>
      </c>
      <c r="E4" s="199">
        <v>66203</v>
      </c>
      <c r="F4" s="213">
        <v>0.19700000000000001</v>
      </c>
      <c r="G4" s="213">
        <v>-0.12200000000000001</v>
      </c>
      <c r="H4" s="198">
        <v>0.38071065989847713</v>
      </c>
    </row>
    <row r="5" spans="1:10">
      <c r="B5" s="141" t="s">
        <v>85</v>
      </c>
      <c r="C5" s="192">
        <v>265</v>
      </c>
      <c r="D5" s="213">
        <v>6.9000000000000006E-2</v>
      </c>
      <c r="E5" s="199">
        <v>73138</v>
      </c>
      <c r="F5" s="213">
        <v>0.21299999999999999</v>
      </c>
      <c r="G5" s="213">
        <v>-0.14399999999999999</v>
      </c>
      <c r="H5" s="198">
        <v>0.323943661971831</v>
      </c>
    </row>
    <row r="6" spans="1:10">
      <c r="B6" s="141" t="s">
        <v>86</v>
      </c>
      <c r="C6" s="192">
        <v>337</v>
      </c>
      <c r="D6" s="213">
        <v>7.2999999999999995E-2</v>
      </c>
      <c r="E6" s="199">
        <v>77946</v>
      </c>
      <c r="F6" s="213">
        <v>0.222</v>
      </c>
      <c r="G6" s="213">
        <v>-0.14900000000000002</v>
      </c>
      <c r="H6" s="198">
        <v>0.3288288288288288</v>
      </c>
    </row>
    <row r="7" spans="1:10">
      <c r="B7" s="141" t="s">
        <v>87</v>
      </c>
      <c r="C7" s="192">
        <v>422</v>
      </c>
      <c r="D7" s="196">
        <v>8.5999999999999993E-2</v>
      </c>
      <c r="E7" s="197">
        <v>90493</v>
      </c>
      <c r="F7" s="196">
        <v>0.253</v>
      </c>
      <c r="G7" s="196">
        <v>-0.16700000000000001</v>
      </c>
      <c r="H7" s="198">
        <v>0.33992094861660077</v>
      </c>
    </row>
    <row r="8" spans="1:10">
      <c r="B8" s="141" t="s">
        <v>88</v>
      </c>
      <c r="C8" s="192">
        <v>558</v>
      </c>
      <c r="D8" s="196">
        <v>0.107</v>
      </c>
      <c r="E8" s="197">
        <v>96176</v>
      </c>
      <c r="F8" s="196">
        <v>0.26300000000000001</v>
      </c>
      <c r="G8" s="196">
        <v>-0.15600000000000003</v>
      </c>
      <c r="H8" s="198">
        <v>0.40684410646387831</v>
      </c>
    </row>
    <row r="9" spans="1:10">
      <c r="B9" s="141" t="s">
        <v>89</v>
      </c>
      <c r="C9" s="192">
        <v>718</v>
      </c>
      <c r="D9" s="196">
        <v>0.13100000000000001</v>
      </c>
      <c r="E9" s="199">
        <v>101872</v>
      </c>
      <c r="F9" s="196">
        <v>0.27200000000000002</v>
      </c>
      <c r="G9" s="196">
        <v>-0.14100000000000001</v>
      </c>
      <c r="H9" s="198">
        <v>0.48161764705882354</v>
      </c>
    </row>
    <row r="10" spans="1:10">
      <c r="B10" s="141" t="s">
        <v>90</v>
      </c>
      <c r="C10" s="192">
        <v>846</v>
      </c>
      <c r="D10" s="196">
        <v>0.14699999999999999</v>
      </c>
      <c r="E10" s="199">
        <v>112033</v>
      </c>
      <c r="F10" s="196">
        <v>0.29099999999999998</v>
      </c>
      <c r="G10" s="196">
        <v>-0.14399999999999999</v>
      </c>
      <c r="H10" s="198">
        <v>0.50515463917525771</v>
      </c>
    </row>
    <row r="11" spans="1:10">
      <c r="B11" s="141" t="s">
        <v>91</v>
      </c>
      <c r="C11" s="197">
        <v>1015</v>
      </c>
      <c r="D11" s="196">
        <v>0.16800000000000001</v>
      </c>
      <c r="E11" s="199">
        <v>115045</v>
      </c>
      <c r="F11" s="196">
        <v>0.29099999999999998</v>
      </c>
      <c r="G11" s="196">
        <v>-0.12299999999999997</v>
      </c>
      <c r="H11" s="198">
        <v>0.57731958762886604</v>
      </c>
    </row>
    <row r="12" spans="1:10">
      <c r="B12" s="141" t="s">
        <v>92</v>
      </c>
      <c r="C12" s="197">
        <v>1184</v>
      </c>
      <c r="D12" s="196">
        <v>0.187</v>
      </c>
      <c r="E12" s="199">
        <v>118531</v>
      </c>
      <c r="F12" s="196">
        <v>0.29199999999999998</v>
      </c>
      <c r="G12" s="196">
        <v>-0.10499999999999998</v>
      </c>
      <c r="H12" s="198">
        <v>0.6404109589041096</v>
      </c>
    </row>
    <row r="13" spans="1:10">
      <c r="B13" s="141" t="s">
        <v>93</v>
      </c>
      <c r="C13" s="199">
        <v>1287</v>
      </c>
      <c r="D13" s="196">
        <v>0.19400000000000001</v>
      </c>
      <c r="E13" s="199">
        <v>122720</v>
      </c>
      <c r="F13" s="196">
        <v>0.29399999999999998</v>
      </c>
      <c r="G13" s="196">
        <v>-9.9999999999999978E-2</v>
      </c>
      <c r="H13" s="198">
        <v>0.65986394557823136</v>
      </c>
    </row>
    <row r="14" spans="1:10">
      <c r="B14" s="141" t="s">
        <v>94</v>
      </c>
      <c r="C14" s="199">
        <v>1512</v>
      </c>
      <c r="D14" s="196">
        <v>0.217</v>
      </c>
      <c r="E14" s="199">
        <v>125939</v>
      </c>
      <c r="F14" s="196">
        <v>0.29299999999999998</v>
      </c>
      <c r="G14" s="196">
        <v>-7.5999999999999984E-2</v>
      </c>
      <c r="H14" s="198">
        <v>0.74061433447098979</v>
      </c>
    </row>
    <row r="15" spans="1:10">
      <c r="B15" s="141" t="s">
        <v>95</v>
      </c>
      <c r="C15" s="199">
        <v>1560</v>
      </c>
      <c r="D15" s="196">
        <v>0.214</v>
      </c>
      <c r="E15" s="199">
        <v>130906</v>
      </c>
      <c r="F15" s="196">
        <v>0.29499999999999998</v>
      </c>
      <c r="G15" s="196">
        <v>-8.0999999999999989E-2</v>
      </c>
      <c r="H15" s="198">
        <v>0.72542372881355932</v>
      </c>
    </row>
    <row r="16" spans="1:10">
      <c r="B16" s="119" t="s">
        <v>96</v>
      </c>
      <c r="C16" s="199">
        <v>1648</v>
      </c>
      <c r="D16" s="196">
        <v>0.215</v>
      </c>
      <c r="E16" s="199">
        <v>125928</v>
      </c>
      <c r="F16" s="196">
        <v>0.27500000000000002</v>
      </c>
      <c r="G16" s="196">
        <v>-6.0000000000000026E-2</v>
      </c>
      <c r="H16" s="198">
        <v>0.78181818181818175</v>
      </c>
      <c r="I16" s="100"/>
      <c r="J16" s="100"/>
    </row>
    <row r="17" spans="2:10">
      <c r="B17" s="119" t="s">
        <v>97</v>
      </c>
      <c r="C17" s="199">
        <v>1703</v>
      </c>
      <c r="D17" s="196">
        <v>0.21099999999999999</v>
      </c>
      <c r="E17" s="199">
        <v>116418</v>
      </c>
      <c r="F17" s="196">
        <v>0.24399999999999999</v>
      </c>
      <c r="G17" s="196">
        <v>-3.3000000000000002E-2</v>
      </c>
      <c r="H17" s="198">
        <v>0.86475409836065575</v>
      </c>
      <c r="I17" s="100"/>
      <c r="J17" s="100"/>
    </row>
    <row r="18" spans="2:10">
      <c r="B18" s="119" t="s">
        <v>98</v>
      </c>
      <c r="C18" s="199">
        <v>1440</v>
      </c>
      <c r="D18" s="196">
        <v>0.17</v>
      </c>
      <c r="E18" s="199">
        <v>116400</v>
      </c>
      <c r="F18" s="196">
        <v>0.23300000000000001</v>
      </c>
      <c r="G18" s="196">
        <f>D18-F18</f>
        <v>-6.3E-2</v>
      </c>
      <c r="H18" s="198">
        <f>D18/F18</f>
        <v>0.72961373390557938</v>
      </c>
      <c r="I18" s="100"/>
      <c r="J18" s="100"/>
    </row>
    <row r="19" spans="2:10" ht="29.15" customHeight="1">
      <c r="B19" s="416" t="s">
        <v>369</v>
      </c>
      <c r="C19" s="416"/>
      <c r="D19" s="416"/>
      <c r="E19" s="416"/>
      <c r="F19" s="416"/>
      <c r="G19" s="416"/>
      <c r="H19" s="416"/>
      <c r="I19" s="100"/>
    </row>
    <row r="20" spans="2:10" ht="29.15" customHeight="1">
      <c r="B20" s="417" t="s">
        <v>370</v>
      </c>
      <c r="C20" s="417"/>
      <c r="D20" s="417"/>
      <c r="E20" s="417"/>
      <c r="F20" s="417"/>
      <c r="G20" s="417"/>
      <c r="H20" s="417"/>
    </row>
    <row r="21" spans="2:10">
      <c r="B21" s="200" t="s">
        <v>371</v>
      </c>
    </row>
    <row r="22" spans="2:10">
      <c r="B22" s="200" t="s">
        <v>372</v>
      </c>
    </row>
    <row r="23" spans="2:10">
      <c r="B23" s="200"/>
    </row>
  </sheetData>
  <mergeCells count="3">
    <mergeCell ref="B19:H19"/>
    <mergeCell ref="B20:H20"/>
    <mergeCell ref="B1:D1"/>
  </mergeCells>
  <hyperlinks>
    <hyperlink ref="A1" r:id="rId1" location="Index!A1" xr:uid="{5B29C488-FCCE-44A1-A89A-2015287AB42E}"/>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4"/>
  <sheetViews>
    <sheetView showGridLines="0" zoomScaleNormal="100" zoomScaleSheetLayoutView="130" workbookViewId="0">
      <selection activeCell="C19" sqref="C19"/>
    </sheetView>
  </sheetViews>
  <sheetFormatPr defaultRowHeight="14.5"/>
  <cols>
    <col min="1" max="1" width="6.54296875" customWidth="1"/>
  </cols>
  <sheetData>
    <row r="1" spans="1:14">
      <c r="A1" s="2" t="s">
        <v>53</v>
      </c>
      <c r="C1" s="105"/>
      <c r="D1" s="105"/>
      <c r="E1" s="105"/>
      <c r="F1" s="105"/>
      <c r="G1" s="105"/>
      <c r="N1" s="2"/>
    </row>
    <row r="2" spans="1:14">
      <c r="B2" s="19" t="s">
        <v>373</v>
      </c>
      <c r="C2" s="105"/>
      <c r="D2" s="105"/>
      <c r="E2" s="105"/>
      <c r="F2" s="105"/>
      <c r="G2" s="105"/>
    </row>
    <row r="3" spans="1:14">
      <c r="B3" s="37" t="s">
        <v>374</v>
      </c>
      <c r="C3" s="105"/>
      <c r="D3" s="105"/>
      <c r="E3" s="105"/>
      <c r="F3" s="105"/>
      <c r="G3" s="105"/>
    </row>
    <row r="4" spans="1:14">
      <c r="B4" s="37"/>
    </row>
  </sheetData>
  <hyperlinks>
    <hyperlink ref="A1" r:id="rId1" location="Index!A1" xr:uid="{AE9A5928-CA44-40BD-B4E1-49E9051CB84F}"/>
  </hyperlinks>
  <pageMargins left="0.7" right="0.7" top="0.75" bottom="0.75" header="0.3" footer="0.3"/>
  <pageSetup paperSize="9" scale="80" orientation="landscape" r:id="rId2"/>
  <headerFooter>
    <oddFooter>&amp;L&amp;1#&amp;"Calibri"&amp;11&amp;K000000OFFICIAL: Sensitive</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H18"/>
  <sheetViews>
    <sheetView showGridLines="0" zoomScaleNormal="100" zoomScaleSheetLayoutView="205" workbookViewId="0">
      <selection activeCell="C4" sqref="C4:F10"/>
    </sheetView>
  </sheetViews>
  <sheetFormatPr defaultRowHeight="14.5"/>
  <cols>
    <col min="1" max="1" width="6.7265625" customWidth="1"/>
    <col min="2" max="2" width="10.453125" customWidth="1"/>
    <col min="3" max="3" width="12" style="343" bestFit="1" customWidth="1"/>
    <col min="4" max="4" width="9.26953125" style="343" customWidth="1"/>
    <col min="5" max="5" width="8.7265625" style="343"/>
    <col min="6" max="6" width="13.26953125" style="343" customWidth="1"/>
    <col min="7" max="7" width="7.81640625" style="343" customWidth="1"/>
    <col min="8" max="8" width="12.1796875" style="343" customWidth="1"/>
  </cols>
  <sheetData>
    <row r="1" spans="1:8">
      <c r="A1" s="2" t="s">
        <v>53</v>
      </c>
    </row>
    <row r="2" spans="1:8">
      <c r="B2" s="249" t="s">
        <v>375</v>
      </c>
    </row>
    <row r="3" spans="1:8" ht="34.5">
      <c r="B3" s="38" t="s">
        <v>58</v>
      </c>
      <c r="C3" s="354" t="s">
        <v>74</v>
      </c>
      <c r="D3" s="354" t="s">
        <v>75</v>
      </c>
      <c r="E3" s="354" t="s">
        <v>76</v>
      </c>
      <c r="F3" s="355" t="s">
        <v>77</v>
      </c>
      <c r="G3" s="354" t="s">
        <v>63</v>
      </c>
      <c r="H3" s="345" t="s">
        <v>78</v>
      </c>
    </row>
    <row r="4" spans="1:8">
      <c r="B4">
        <v>2017</v>
      </c>
      <c r="C4" s="357">
        <v>0.36899999999999999</v>
      </c>
      <c r="D4" s="357">
        <v>0.17599999999999999</v>
      </c>
      <c r="E4" s="357">
        <v>0.108</v>
      </c>
      <c r="F4" s="357">
        <v>6.3E-2</v>
      </c>
      <c r="G4" s="356">
        <f>D4-F4</f>
        <v>0.11299999999999999</v>
      </c>
      <c r="H4" s="349">
        <f>D4/E4</f>
        <v>1.6296296296296295</v>
      </c>
    </row>
    <row r="5" spans="1:8">
      <c r="B5">
        <v>2018</v>
      </c>
      <c r="C5" s="343" t="s">
        <v>65</v>
      </c>
      <c r="D5" s="343" t="s">
        <v>65</v>
      </c>
      <c r="E5" s="343" t="s">
        <v>65</v>
      </c>
      <c r="F5" s="343" t="s">
        <v>65</v>
      </c>
      <c r="G5" s="343" t="s">
        <v>65</v>
      </c>
      <c r="H5" s="343" t="s">
        <v>65</v>
      </c>
    </row>
    <row r="6" spans="1:8">
      <c r="B6">
        <v>2019</v>
      </c>
      <c r="C6" s="343" t="s">
        <v>65</v>
      </c>
      <c r="D6" s="343" t="s">
        <v>65</v>
      </c>
      <c r="E6" s="343" t="s">
        <v>65</v>
      </c>
      <c r="F6" s="343" t="s">
        <v>65</v>
      </c>
      <c r="G6" s="343" t="s">
        <v>65</v>
      </c>
      <c r="H6" s="343" t="s">
        <v>65</v>
      </c>
    </row>
    <row r="7" spans="1:8">
      <c r="B7">
        <v>2020</v>
      </c>
      <c r="C7" s="343" t="s">
        <v>65</v>
      </c>
      <c r="D7" s="343" t="s">
        <v>65</v>
      </c>
      <c r="E7" s="343" t="s">
        <v>65</v>
      </c>
      <c r="F7" s="343" t="s">
        <v>65</v>
      </c>
      <c r="G7" s="343" t="s">
        <v>65</v>
      </c>
      <c r="H7" s="343" t="s">
        <v>65</v>
      </c>
    </row>
    <row r="8" spans="1:8">
      <c r="B8">
        <v>2021</v>
      </c>
      <c r="C8" s="343" t="s">
        <v>65</v>
      </c>
      <c r="D8" s="343" t="s">
        <v>65</v>
      </c>
      <c r="E8" s="343" t="s">
        <v>65</v>
      </c>
      <c r="F8" s="343" t="s">
        <v>65</v>
      </c>
      <c r="G8" s="343" t="s">
        <v>65</v>
      </c>
      <c r="H8" s="343" t="s">
        <v>65</v>
      </c>
    </row>
    <row r="9" spans="1:8">
      <c r="B9">
        <v>2022</v>
      </c>
      <c r="C9" s="343" t="s">
        <v>65</v>
      </c>
      <c r="D9" s="343" t="s">
        <v>65</v>
      </c>
      <c r="E9" s="343" t="s">
        <v>65</v>
      </c>
      <c r="F9" s="343" t="s">
        <v>65</v>
      </c>
      <c r="G9" s="343" t="s">
        <v>65</v>
      </c>
      <c r="H9" s="343" t="s">
        <v>65</v>
      </c>
    </row>
    <row r="10" spans="1:8">
      <c r="B10">
        <v>2023</v>
      </c>
      <c r="C10" s="357">
        <v>0.34499999999999997</v>
      </c>
      <c r="D10" s="357">
        <v>0.2</v>
      </c>
      <c r="E10" s="357">
        <v>0.14199999999999999</v>
      </c>
      <c r="F10" s="357">
        <v>0.10100000000000001</v>
      </c>
      <c r="G10" s="356">
        <f>D10-F10</f>
        <v>9.9000000000000005E-2</v>
      </c>
      <c r="H10" s="349">
        <f>D10/E10</f>
        <v>1.4084507042253522</v>
      </c>
    </row>
    <row r="11" spans="1:8">
      <c r="B11" s="380" t="s">
        <v>66</v>
      </c>
      <c r="C11" s="377"/>
      <c r="D11" s="377"/>
      <c r="E11" s="377"/>
      <c r="F11" s="377"/>
      <c r="G11" s="378"/>
      <c r="H11" s="379"/>
    </row>
    <row r="12" spans="1:8">
      <c r="B12" s="292" t="s">
        <v>67</v>
      </c>
    </row>
    <row r="13" spans="1:8">
      <c r="B13" s="292" t="s">
        <v>68</v>
      </c>
    </row>
    <row r="14" spans="1:8">
      <c r="B14" s="292" t="s">
        <v>69</v>
      </c>
    </row>
    <row r="15" spans="1:8">
      <c r="B15" s="292" t="s">
        <v>70</v>
      </c>
    </row>
    <row r="16" spans="1:8">
      <c r="B16" s="292" t="s">
        <v>376</v>
      </c>
    </row>
    <row r="17" spans="2:8" ht="34" customHeight="1">
      <c r="B17" s="418" t="s">
        <v>377</v>
      </c>
      <c r="C17" s="418"/>
      <c r="D17" s="418"/>
      <c r="E17" s="418"/>
      <c r="F17" s="418"/>
      <c r="G17" s="418"/>
      <c r="H17" s="418"/>
    </row>
    <row r="18" spans="2:8">
      <c r="B18" s="333" t="s">
        <v>378</v>
      </c>
    </row>
  </sheetData>
  <mergeCells count="1">
    <mergeCell ref="B17:H17"/>
  </mergeCells>
  <hyperlinks>
    <hyperlink ref="A1" r:id="rId1" location="Index!A1" xr:uid="{721B6A22-392E-40FB-84D6-509B4215F3B3}"/>
  </hyperlinks>
  <pageMargins left="0.7" right="0.7" top="0.75" bottom="0.75" header="0.3" footer="0.3"/>
  <pageSetup paperSize="9" scale="93" orientation="landscape" r:id="rId2"/>
  <headerFooter>
    <oddFooter>&amp;L&amp;1#&amp;"Calibri"&amp;11&amp;K000000OFFICIAL: Sensitive</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H13"/>
  <sheetViews>
    <sheetView showGridLines="0" zoomScaleNormal="100" zoomScaleSheetLayoutView="205" workbookViewId="0">
      <selection activeCell="B4" sqref="B4"/>
    </sheetView>
  </sheetViews>
  <sheetFormatPr defaultRowHeight="14.5"/>
  <cols>
    <col min="2" max="2" width="48.54296875" customWidth="1"/>
    <col min="3" max="3" width="15.54296875" bestFit="1" customWidth="1"/>
    <col min="4" max="4" width="17.81640625" bestFit="1" customWidth="1"/>
    <col min="5" max="5" width="2.7265625" customWidth="1"/>
    <col min="6" max="7" width="14.7265625" customWidth="1"/>
    <col min="8" max="8" width="21.81640625" bestFit="1" customWidth="1"/>
    <col min="9" max="9" width="24.81640625" bestFit="1" customWidth="1"/>
  </cols>
  <sheetData>
    <row r="1" spans="1:8">
      <c r="A1" s="2" t="s">
        <v>53</v>
      </c>
      <c r="B1" s="249" t="s">
        <v>379</v>
      </c>
      <c r="C1" s="37"/>
      <c r="D1" s="37"/>
      <c r="E1" s="37"/>
      <c r="F1" s="37"/>
      <c r="G1" s="37"/>
    </row>
    <row r="2" spans="1:8" ht="29.15" customHeight="1">
      <c r="B2" s="283"/>
      <c r="C2" s="419" t="s">
        <v>380</v>
      </c>
      <c r="D2" s="419"/>
      <c r="E2" s="329"/>
      <c r="F2" s="419" t="s">
        <v>381</v>
      </c>
      <c r="G2" s="419"/>
    </row>
    <row r="3" spans="1:8" ht="24">
      <c r="B3" s="248" t="s">
        <v>58</v>
      </c>
      <c r="C3" s="326" t="s">
        <v>382</v>
      </c>
      <c r="D3" s="326" t="s">
        <v>383</v>
      </c>
      <c r="E3" s="330"/>
      <c r="F3" s="326" t="s">
        <v>384</v>
      </c>
      <c r="G3" s="326" t="s">
        <v>385</v>
      </c>
    </row>
    <row r="4" spans="1:8" ht="14.5" customHeight="1">
      <c r="B4" s="122" t="s">
        <v>99</v>
      </c>
      <c r="C4" s="37">
        <v>87.9</v>
      </c>
      <c r="D4" s="37">
        <v>8.3000000000000007</v>
      </c>
      <c r="E4" s="37"/>
      <c r="F4" s="37">
        <v>4.8</v>
      </c>
      <c r="G4" s="37">
        <v>4.0999999999999996</v>
      </c>
    </row>
    <row r="5" spans="1:8" ht="14.5" customHeight="1">
      <c r="B5" s="283" t="s">
        <v>386</v>
      </c>
      <c r="C5" s="327"/>
      <c r="D5" s="327"/>
      <c r="E5" s="328"/>
      <c r="F5" s="327"/>
      <c r="G5" s="283"/>
    </row>
    <row r="6" spans="1:8" ht="14.5" customHeight="1">
      <c r="B6" s="37" t="s">
        <v>387</v>
      </c>
      <c r="C6" s="37"/>
      <c r="D6" s="37"/>
      <c r="E6" s="37"/>
      <c r="F6" s="37"/>
      <c r="G6" s="37"/>
    </row>
    <row r="7" spans="1:8" ht="14.5" customHeight="1">
      <c r="B7" s="37"/>
      <c r="C7" s="37"/>
      <c r="D7" s="37"/>
      <c r="E7" s="37"/>
      <c r="F7" s="37"/>
      <c r="G7" s="37"/>
    </row>
    <row r="8" spans="1:8" ht="24.75" customHeight="1">
      <c r="B8" s="37"/>
      <c r="C8" s="37"/>
      <c r="D8" s="37"/>
      <c r="E8" s="37"/>
      <c r="F8" s="37"/>
      <c r="G8" s="37"/>
    </row>
    <row r="9" spans="1:8" ht="12" customHeight="1">
      <c r="B9" s="37"/>
      <c r="C9" s="37"/>
      <c r="D9" s="37"/>
      <c r="E9" s="37"/>
      <c r="F9" s="37"/>
      <c r="G9" s="37"/>
    </row>
    <row r="10" spans="1:8" ht="14.5" customHeight="1">
      <c r="B10" s="37"/>
      <c r="C10" s="37"/>
      <c r="D10" s="37"/>
      <c r="E10" s="37"/>
      <c r="F10" s="37"/>
      <c r="G10" s="37"/>
    </row>
    <row r="11" spans="1:8">
      <c r="H11" s="331"/>
    </row>
    <row r="12" spans="1:8">
      <c r="H12" s="331"/>
    </row>
    <row r="13" spans="1:8">
      <c r="H13" s="331"/>
    </row>
  </sheetData>
  <mergeCells count="2">
    <mergeCell ref="C2:D2"/>
    <mergeCell ref="F2:G2"/>
  </mergeCells>
  <hyperlinks>
    <hyperlink ref="A1" r:id="rId1" location="Index!A1" xr:uid="{F0A635C4-82CB-4729-B02A-992C48EBABE9}"/>
  </hyperlinks>
  <pageMargins left="0.7" right="0.7" top="0.75" bottom="0.75" header="0.3" footer="0.3"/>
  <pageSetup paperSize="9" orientation="landscape" r:id="rId2"/>
  <headerFooter>
    <oddFooter>&amp;L&amp;1#&amp;"Calibri"&amp;11&amp;K000000OFFICIAL: Sensitive</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J18"/>
  <sheetViews>
    <sheetView showGridLines="0" zoomScaleNormal="100" zoomScaleSheetLayoutView="220" workbookViewId="0">
      <selection activeCell="F4" activeCellId="1" sqref="D4:D16 F4:F16"/>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s>
  <sheetData>
    <row r="1" spans="1:10">
      <c r="A1" s="2" t="s">
        <v>53</v>
      </c>
    </row>
    <row r="2" spans="1:10">
      <c r="B2" s="24" t="s">
        <v>388</v>
      </c>
      <c r="C2" s="20"/>
      <c r="D2" s="20"/>
      <c r="E2" s="20"/>
      <c r="F2" s="20"/>
      <c r="G2" s="20"/>
      <c r="H2" s="20"/>
    </row>
    <row r="3" spans="1:10" ht="23">
      <c r="B3" s="28" t="s">
        <v>58</v>
      </c>
      <c r="C3" s="216" t="s">
        <v>353</v>
      </c>
      <c r="D3" s="216" t="s">
        <v>319</v>
      </c>
      <c r="E3" s="216" t="s">
        <v>389</v>
      </c>
      <c r="F3" s="216" t="s">
        <v>390</v>
      </c>
      <c r="G3" s="216" t="s">
        <v>82</v>
      </c>
      <c r="H3" s="216" t="s">
        <v>83</v>
      </c>
    </row>
    <row r="4" spans="1:10">
      <c r="B4" s="217" t="s">
        <v>88</v>
      </c>
      <c r="C4" s="218">
        <v>324</v>
      </c>
      <c r="D4" s="218">
        <v>7695</v>
      </c>
      <c r="E4" s="219">
        <v>6.0280191259372264</v>
      </c>
      <c r="F4" s="219">
        <v>1.374759662711337</v>
      </c>
      <c r="G4" s="220">
        <v>4.6532594632258899</v>
      </c>
      <c r="H4" s="220">
        <v>4.3847803288384313</v>
      </c>
    </row>
    <row r="5" spans="1:10">
      <c r="B5" s="29" t="s">
        <v>89</v>
      </c>
      <c r="C5" s="221">
        <v>283</v>
      </c>
      <c r="D5" s="221">
        <v>6680</v>
      </c>
      <c r="E5" s="222">
        <v>5.1653646783967293</v>
      </c>
      <c r="F5" s="222">
        <v>1.1682649568957453</v>
      </c>
      <c r="G5" s="201">
        <v>3.9970997215009838</v>
      </c>
      <c r="H5" s="201">
        <v>4.4213982863287073</v>
      </c>
    </row>
    <row r="6" spans="1:10">
      <c r="B6" s="29" t="s">
        <v>90</v>
      </c>
      <c r="C6" s="221">
        <v>331</v>
      </c>
      <c r="D6" s="221">
        <v>7841</v>
      </c>
      <c r="E6" s="222">
        <v>5.9349841315378962</v>
      </c>
      <c r="F6" s="222">
        <v>1.3428333526854783</v>
      </c>
      <c r="G6" s="201">
        <v>4.5921507788524174</v>
      </c>
      <c r="H6" s="201">
        <v>4.419747334744673</v>
      </c>
    </row>
    <row r="7" spans="1:10">
      <c r="B7" s="29" t="s">
        <v>91</v>
      </c>
      <c r="C7" s="221">
        <v>431</v>
      </c>
      <c r="D7" s="221">
        <v>8546</v>
      </c>
      <c r="E7" s="222">
        <v>7.5989985542508549</v>
      </c>
      <c r="F7" s="222">
        <v>1.43254563997208</v>
      </c>
      <c r="G7" s="201">
        <v>6.166452914278775</v>
      </c>
      <c r="H7" s="201">
        <v>5.3045420279935778</v>
      </c>
    </row>
    <row r="8" spans="1:10">
      <c r="B8" s="29" t="s">
        <v>92</v>
      </c>
      <c r="C8" s="221">
        <v>478</v>
      </c>
      <c r="D8" s="221">
        <v>9938</v>
      </c>
      <c r="E8" s="222">
        <v>8.2746204580469822</v>
      </c>
      <c r="F8" s="222">
        <v>1.6250763440851423</v>
      </c>
      <c r="G8" s="201">
        <v>6.6495441139618396</v>
      </c>
      <c r="H8" s="201">
        <v>5.09183490865796</v>
      </c>
    </row>
    <row r="9" spans="1:10">
      <c r="B9" s="29" t="s">
        <v>93</v>
      </c>
      <c r="C9" s="221">
        <v>496</v>
      </c>
      <c r="D9" s="221">
        <v>12020</v>
      </c>
      <c r="E9" s="222">
        <v>8.3856024615800777</v>
      </c>
      <c r="F9" s="222">
        <v>1.9193744563834929</v>
      </c>
      <c r="G9" s="201">
        <v>6.4662280051965846</v>
      </c>
      <c r="H9" s="201">
        <v>4.3689246950698326</v>
      </c>
    </row>
    <row r="10" spans="1:10">
      <c r="B10" s="146" t="s">
        <v>94</v>
      </c>
      <c r="C10" s="215">
        <v>602</v>
      </c>
      <c r="D10" s="215">
        <v>13185</v>
      </c>
      <c r="E10" s="222">
        <v>9.9366169285619961</v>
      </c>
      <c r="F10" s="222">
        <v>2.0596944278899962</v>
      </c>
      <c r="G10" s="201">
        <v>7.8769225006720003</v>
      </c>
      <c r="H10" s="201">
        <v>4.8243160703897816</v>
      </c>
    </row>
    <row r="11" spans="1:10" ht="14.15" customHeight="1">
      <c r="B11" s="146" t="s">
        <v>95</v>
      </c>
      <c r="C11" s="215">
        <v>611</v>
      </c>
      <c r="D11" s="215">
        <v>14395</v>
      </c>
      <c r="E11" s="222">
        <v>9.8430905048812711</v>
      </c>
      <c r="F11" s="222">
        <v>2.2028197929670754</v>
      </c>
      <c r="G11" s="201">
        <v>7.6402707119141962</v>
      </c>
      <c r="H11" s="201">
        <v>4.4684047856784401</v>
      </c>
    </row>
    <row r="12" spans="1:10" ht="14.15" customHeight="1">
      <c r="B12" s="146" t="s">
        <v>96</v>
      </c>
      <c r="C12" s="215">
        <v>747</v>
      </c>
      <c r="D12" s="215">
        <v>15581</v>
      </c>
      <c r="E12" s="305">
        <v>11.742513558123084</v>
      </c>
      <c r="F12" s="305">
        <v>2.3499885750828211</v>
      </c>
      <c r="G12" s="201">
        <v>9.3925249830402642</v>
      </c>
      <c r="H12" s="201">
        <v>4.9968385730169951</v>
      </c>
    </row>
    <row r="13" spans="1:10" ht="14.15" customHeight="1">
      <c r="B13" s="146" t="s">
        <v>97</v>
      </c>
      <c r="C13" s="215">
        <v>817</v>
      </c>
      <c r="D13" s="215">
        <v>16261</v>
      </c>
      <c r="E13" s="305">
        <v>12.352398663461392</v>
      </c>
      <c r="F13" s="305">
        <v>2.477502355844055</v>
      </c>
      <c r="G13" s="201">
        <v>9.8748963076173375</v>
      </c>
      <c r="H13" s="201">
        <v>4.9858272119596352</v>
      </c>
    </row>
    <row r="14" spans="1:10" ht="14.15" customHeight="1">
      <c r="B14" s="146" t="s">
        <v>98</v>
      </c>
      <c r="C14" s="215">
        <v>808</v>
      </c>
      <c r="D14" s="215">
        <v>16492</v>
      </c>
      <c r="E14" s="305">
        <v>11.911430845888491</v>
      </c>
      <c r="F14" s="305">
        <v>2.5140470013373597</v>
      </c>
      <c r="G14" s="201">
        <v>9.3973838445511308</v>
      </c>
      <c r="H14" s="201">
        <v>4.7379507382129873</v>
      </c>
    </row>
    <row r="15" spans="1:10">
      <c r="B15" s="146" t="s">
        <v>99</v>
      </c>
      <c r="C15" s="215">
        <v>881</v>
      </c>
      <c r="D15" s="215">
        <v>16733</v>
      </c>
      <c r="E15" s="305">
        <v>13.420467355208238</v>
      </c>
      <c r="F15" s="305">
        <v>2.721614888809516</v>
      </c>
      <c r="G15" s="275">
        <v>10.698852466398723</v>
      </c>
      <c r="H15" s="275">
        <v>4.9310677312904456</v>
      </c>
      <c r="I15" s="297"/>
      <c r="J15" s="297"/>
    </row>
    <row r="16" spans="1:10">
      <c r="B16" s="146" t="s">
        <v>222</v>
      </c>
      <c r="C16" s="215">
        <v>1075</v>
      </c>
      <c r="D16" s="215">
        <v>18588</v>
      </c>
      <c r="E16" s="305">
        <v>16.3757121530634</v>
      </c>
      <c r="F16" s="305">
        <v>3.0233298005851479</v>
      </c>
      <c r="G16" s="275">
        <v>13.352382352478251</v>
      </c>
      <c r="H16" s="275">
        <v>5.4164491581083798</v>
      </c>
      <c r="I16" s="297"/>
      <c r="J16" s="297"/>
    </row>
    <row r="17" spans="2:9">
      <c r="B17" s="312" t="s">
        <v>391</v>
      </c>
      <c r="C17" s="312"/>
      <c r="D17" s="312"/>
      <c r="E17" s="420"/>
      <c r="F17" s="420"/>
      <c r="G17" s="420"/>
      <c r="H17" s="420"/>
      <c r="I17" s="306"/>
    </row>
    <row r="18" spans="2:9">
      <c r="E18" s="421"/>
      <c r="F18" s="421"/>
      <c r="G18" s="421"/>
      <c r="H18" s="421"/>
    </row>
  </sheetData>
  <mergeCells count="1">
    <mergeCell ref="E17:H18"/>
  </mergeCells>
  <phoneticPr fontId="180" type="noConversion"/>
  <hyperlinks>
    <hyperlink ref="A1" r:id="rId1" location="Index!A1" xr:uid="{4761FFCB-41B3-4971-89DA-9037901B92BE}"/>
  </hyperlinks>
  <pageMargins left="0.7" right="0.7" top="0.75" bottom="0.75" header="0.3" footer="0.3"/>
  <pageSetup paperSize="9" orientation="landscape" r:id="rId2"/>
  <headerFooter>
    <oddFooter>&amp;L&amp;1#&amp;"Calibri"&amp;11&amp;K000000OFFICIAL: Sensitive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5"/>
  <sheetViews>
    <sheetView showGridLines="0" zoomScaleNormal="100" zoomScaleSheetLayoutView="190" workbookViewId="0">
      <selection activeCell="C19" sqref="C19"/>
    </sheetView>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A1" s="2" t="s">
        <v>53</v>
      </c>
      <c r="B1" s="385" t="s">
        <v>54</v>
      </c>
      <c r="C1" s="385"/>
      <c r="D1" s="385"/>
      <c r="M1" s="6"/>
    </row>
    <row r="2" spans="1:13">
      <c r="B2" s="231" t="s">
        <v>55</v>
      </c>
      <c r="C2" s="232"/>
      <c r="D2" s="232"/>
      <c r="E2" s="232"/>
      <c r="F2" s="232"/>
      <c r="G2" s="232"/>
      <c r="H2" s="232"/>
      <c r="I2" s="6"/>
      <c r="J2" s="6"/>
      <c r="K2" s="6"/>
      <c r="L2" s="6"/>
    </row>
    <row r="13" spans="1:13">
      <c r="B13" s="4"/>
    </row>
    <row r="15" spans="1:13">
      <c r="E15" s="136"/>
      <c r="F15" s="136"/>
    </row>
  </sheetData>
  <mergeCells count="1">
    <mergeCell ref="B1:D1"/>
  </mergeCells>
  <hyperlinks>
    <hyperlink ref="A1" r:id="rId1" location="Index!A1" xr:uid="{A9D9B4AC-B1BB-4459-A0A3-3FA83D9D992F}"/>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I11"/>
  <sheetViews>
    <sheetView showGridLines="0" zoomScaleNormal="100" zoomScaleSheetLayoutView="190" workbookViewId="0">
      <selection activeCell="K38" sqref="K38:L38"/>
    </sheetView>
  </sheetViews>
  <sheetFormatPr defaultRowHeight="14.5"/>
  <cols>
    <col min="1" max="1" width="7.1796875" customWidth="1"/>
    <col min="3" max="3" width="18.1796875" customWidth="1"/>
    <col min="4" max="4" width="20.453125" customWidth="1"/>
    <col min="5" max="5" width="16.26953125" customWidth="1"/>
    <col min="6" max="6" width="13.453125" customWidth="1"/>
  </cols>
  <sheetData>
    <row r="1" spans="1:9">
      <c r="A1" s="2" t="s">
        <v>53</v>
      </c>
      <c r="B1" s="385" t="s">
        <v>54</v>
      </c>
      <c r="C1" s="385"/>
      <c r="D1" s="385"/>
    </row>
    <row r="2" spans="1:9">
      <c r="B2" s="18" t="s">
        <v>392</v>
      </c>
    </row>
    <row r="3" spans="1:9" ht="59.5">
      <c r="B3" s="123" t="s">
        <v>58</v>
      </c>
      <c r="C3" s="133" t="s">
        <v>393</v>
      </c>
      <c r="D3" s="133" t="s">
        <v>394</v>
      </c>
      <c r="E3" s="133" t="s">
        <v>395</v>
      </c>
      <c r="F3" s="133" t="s">
        <v>396</v>
      </c>
    </row>
    <row r="4" spans="1:9">
      <c r="B4" s="124">
        <v>2006</v>
      </c>
      <c r="C4" s="125">
        <v>1243</v>
      </c>
      <c r="D4" s="126">
        <v>5.0000000000000001E-3</v>
      </c>
      <c r="E4" s="127">
        <v>6.0000000000000001E-3</v>
      </c>
      <c r="F4" s="127">
        <v>1E-3</v>
      </c>
    </row>
    <row r="5" spans="1:9">
      <c r="B5" s="124">
        <v>2011</v>
      </c>
      <c r="C5" s="125">
        <v>1775</v>
      </c>
      <c r="D5" s="126">
        <v>6.0000000000000001E-3</v>
      </c>
      <c r="E5" s="127">
        <v>7.0000000000000001E-3</v>
      </c>
      <c r="F5" s="127">
        <v>1E-3</v>
      </c>
    </row>
    <row r="6" spans="1:9">
      <c r="B6" s="124">
        <v>2016</v>
      </c>
      <c r="C6" s="125">
        <v>2213</v>
      </c>
      <c r="D6" s="126">
        <v>6.0000000000000001E-3</v>
      </c>
      <c r="E6" s="127">
        <v>8.0000000000000002E-3</v>
      </c>
      <c r="F6" s="127">
        <v>2E-3</v>
      </c>
    </row>
    <row r="7" spans="1:9">
      <c r="B7" s="260">
        <v>2021</v>
      </c>
      <c r="C7" s="261">
        <v>3643</v>
      </c>
      <c r="D7" s="262">
        <v>8.2372173897314032E-3</v>
      </c>
      <c r="E7" s="263">
        <v>0.01</v>
      </c>
      <c r="F7" s="263">
        <v>1.762782610268597E-3</v>
      </c>
      <c r="H7" s="100"/>
      <c r="I7" s="100"/>
    </row>
    <row r="8" spans="1:9">
      <c r="B8" s="3" t="s">
        <v>397</v>
      </c>
    </row>
    <row r="9" spans="1:9">
      <c r="B9" s="3" t="s">
        <v>398</v>
      </c>
    </row>
    <row r="10" spans="1:9">
      <c r="B10" s="3" t="s">
        <v>399</v>
      </c>
    </row>
    <row r="11" spans="1:9">
      <c r="B11" s="142"/>
    </row>
  </sheetData>
  <mergeCells count="1">
    <mergeCell ref="B1:D1"/>
  </mergeCells>
  <hyperlinks>
    <hyperlink ref="A1" r:id="rId1" location="Index!A1" xr:uid="{DBDE7C8A-A955-415A-BEC4-499D92300A3E}"/>
  </hyperlinks>
  <pageMargins left="0.7" right="0.7" top="0.75" bottom="0.75" header="0.3" footer="0.3"/>
  <pageSetup paperSize="9" orientation="landscape" r:id="rId2"/>
  <headerFooter>
    <oddFooter>&amp;L&amp;1#&amp;"Calibri"&amp;11&amp;K000000OFFICIAL: Sensitive</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H17"/>
  <sheetViews>
    <sheetView showGridLines="0" zoomScaleNormal="100" zoomScaleSheetLayoutView="220" workbookViewId="0">
      <selection activeCell="C4" sqref="C4:F9"/>
    </sheetView>
  </sheetViews>
  <sheetFormatPr defaultRowHeight="14.5"/>
  <cols>
    <col min="2" max="2" width="8.81640625" customWidth="1"/>
    <col min="3" max="3" width="12.1796875" style="343" bestFit="1" customWidth="1"/>
    <col min="4" max="5" width="15.81640625" style="343" bestFit="1" customWidth="1"/>
    <col min="6" max="6" width="19.7265625" style="343" bestFit="1" customWidth="1"/>
    <col min="7" max="7" width="6" style="343" bestFit="1" customWidth="1"/>
    <col min="8" max="8" width="10.453125" style="343" customWidth="1"/>
  </cols>
  <sheetData>
    <row r="1" spans="1:8" ht="27" customHeight="1">
      <c r="A1" s="2" t="s">
        <v>53</v>
      </c>
    </row>
    <row r="2" spans="1:8">
      <c r="B2" s="18" t="s">
        <v>400</v>
      </c>
      <c r="C2" s="358"/>
      <c r="D2" s="358"/>
      <c r="E2" s="358"/>
      <c r="F2" s="358"/>
      <c r="G2" s="358"/>
      <c r="H2" s="358"/>
    </row>
    <row r="3" spans="1:8" ht="24">
      <c r="B3" s="299" t="s">
        <v>58</v>
      </c>
      <c r="C3" s="299" t="s">
        <v>74</v>
      </c>
      <c r="D3" s="299" t="s">
        <v>60</v>
      </c>
      <c r="E3" s="299" t="s">
        <v>76</v>
      </c>
      <c r="F3" s="299" t="s">
        <v>401</v>
      </c>
      <c r="G3" s="299" t="s">
        <v>307</v>
      </c>
      <c r="H3" s="345" t="s">
        <v>78</v>
      </c>
    </row>
    <row r="4" spans="1:8">
      <c r="B4" s="136">
        <v>2017</v>
      </c>
      <c r="C4" s="273">
        <v>0.25002099999999999</v>
      </c>
      <c r="D4" s="273">
        <v>0.13483667371940758</v>
      </c>
      <c r="E4" s="273">
        <v>0.15346699999999999</v>
      </c>
      <c r="F4" s="273">
        <v>2.3405683306508891E-2</v>
      </c>
      <c r="G4" s="273">
        <f>C4-E4</f>
        <v>9.6554000000000001E-2</v>
      </c>
      <c r="H4" s="347">
        <f>C4/E4</f>
        <v>1.6291515439801392</v>
      </c>
    </row>
    <row r="5" spans="1:8">
      <c r="B5" s="136">
        <v>2018</v>
      </c>
      <c r="C5" s="273">
        <v>0.302782</v>
      </c>
      <c r="D5" s="273">
        <v>0.17619607506390739</v>
      </c>
      <c r="E5" s="273">
        <v>0.147895</v>
      </c>
      <c r="F5" s="273">
        <v>4.1860779607153724E-2</v>
      </c>
      <c r="G5" s="273">
        <f t="shared" ref="G5" si="0">C5-E5</f>
        <v>0.154887</v>
      </c>
      <c r="H5" s="347">
        <f t="shared" ref="H5:H6" si="1">C5/E5</f>
        <v>2.0472767842050104</v>
      </c>
    </row>
    <row r="6" spans="1:8">
      <c r="B6" s="136">
        <v>2019</v>
      </c>
      <c r="C6" s="273">
        <v>0.45945399999999997</v>
      </c>
      <c r="D6" s="273">
        <v>0.1407844963804864</v>
      </c>
      <c r="E6" s="273">
        <v>0.17765</v>
      </c>
      <c r="F6" s="273">
        <v>3.8497044750914713E-2</v>
      </c>
      <c r="G6" s="273">
        <f>C6-E6</f>
        <v>0.28180399999999994</v>
      </c>
      <c r="H6" s="347">
        <f t="shared" si="1"/>
        <v>2.5862876442443006</v>
      </c>
    </row>
    <row r="7" spans="1:8">
      <c r="B7" s="136">
        <v>2020</v>
      </c>
      <c r="C7" s="273">
        <v>0.318077</v>
      </c>
      <c r="D7" s="281">
        <v>0.12286333183474442</v>
      </c>
      <c r="E7" s="273">
        <v>0.23452600000000001</v>
      </c>
      <c r="F7" s="281">
        <v>1.9605502161807217E-2</v>
      </c>
      <c r="G7" s="273">
        <f t="shared" ref="G7" si="2">C7-E7</f>
        <v>8.3550999999999986E-2</v>
      </c>
      <c r="H7" s="347">
        <f>C7/E7</f>
        <v>1.3562547436105163</v>
      </c>
    </row>
    <row r="8" spans="1:8">
      <c r="B8" s="136">
        <v>2022</v>
      </c>
      <c r="C8" s="281">
        <v>0.29099999999999998</v>
      </c>
      <c r="D8" s="281">
        <v>0.16900000000000001</v>
      </c>
      <c r="E8" s="281">
        <v>0.23200000000000001</v>
      </c>
      <c r="F8" s="281">
        <v>2.8398196400029298E-2</v>
      </c>
      <c r="G8" s="273">
        <f>C8-E8</f>
        <v>5.8999999999999969E-2</v>
      </c>
      <c r="H8" s="347">
        <f>C8/E8</f>
        <v>1.2543103448275861</v>
      </c>
    </row>
    <row r="9" spans="1:8">
      <c r="B9" s="381">
        <v>2023</v>
      </c>
      <c r="C9" s="382">
        <v>0.38500000000000001</v>
      </c>
      <c r="D9" s="382">
        <v>8.3000000000000004E-2</v>
      </c>
      <c r="E9" s="382">
        <v>0.19400000000000001</v>
      </c>
      <c r="F9" s="382">
        <v>1.7999999999999999E-2</v>
      </c>
      <c r="G9" s="382">
        <f>C9-E9</f>
        <v>0.191</v>
      </c>
      <c r="H9" s="383">
        <f>C9/E9</f>
        <v>1.9845360824742269</v>
      </c>
    </row>
    <row r="10" spans="1:8">
      <c r="B10" s="342" t="s">
        <v>66</v>
      </c>
    </row>
    <row r="11" spans="1:8">
      <c r="B11" s="3" t="s">
        <v>67</v>
      </c>
    </row>
    <row r="12" spans="1:8">
      <c r="B12" s="3" t="s">
        <v>68</v>
      </c>
    </row>
    <row r="13" spans="1:8">
      <c r="B13" s="3" t="s">
        <v>69</v>
      </c>
    </row>
    <row r="14" spans="1:8">
      <c r="B14" s="3" t="s">
        <v>70</v>
      </c>
    </row>
    <row r="15" spans="1:8">
      <c r="B15" s="154" t="s">
        <v>71</v>
      </c>
    </row>
    <row r="16" spans="1:8">
      <c r="B16" s="3" t="s">
        <v>402</v>
      </c>
    </row>
    <row r="17" spans="2:2">
      <c r="B17" s="3" t="s">
        <v>403</v>
      </c>
    </row>
  </sheetData>
  <hyperlinks>
    <hyperlink ref="A1" r:id="rId1" location="Index!A1" xr:uid="{BE7C028E-B647-4430-A965-8B9948F97D19}"/>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42"/>
  <sheetViews>
    <sheetView showGridLines="0" zoomScaleNormal="100" zoomScaleSheetLayoutView="160" workbookViewId="0">
      <selection activeCell="G25" activeCellId="1" sqref="D25:D40 G25:G40"/>
    </sheetView>
  </sheetViews>
  <sheetFormatPr defaultRowHeight="14.5"/>
  <cols>
    <col min="1" max="1" width="7.54296875" customWidth="1"/>
    <col min="2" max="2" width="8.81640625"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s>
  <sheetData>
    <row r="1" spans="1:9">
      <c r="A1" s="2" t="s">
        <v>53</v>
      </c>
    </row>
    <row r="2" spans="1:9" ht="15" thickBot="1">
      <c r="B2" s="24" t="s">
        <v>404</v>
      </c>
      <c r="C2" s="21"/>
      <c r="D2" s="22"/>
      <c r="E2" s="21"/>
      <c r="F2" s="21"/>
      <c r="G2" s="21"/>
      <c r="H2" s="23"/>
      <c r="I2" s="23"/>
    </row>
    <row r="3" spans="1:9" ht="26.5" thickBot="1">
      <c r="B3" s="24" t="s">
        <v>58</v>
      </c>
      <c r="C3" s="30" t="s">
        <v>353</v>
      </c>
      <c r="D3" s="31" t="s">
        <v>319</v>
      </c>
      <c r="E3" s="30" t="s">
        <v>405</v>
      </c>
      <c r="F3" s="30" t="s">
        <v>406</v>
      </c>
      <c r="G3" s="30" t="s">
        <v>407</v>
      </c>
      <c r="H3" s="32" t="s">
        <v>307</v>
      </c>
      <c r="I3" s="32" t="s">
        <v>83</v>
      </c>
    </row>
    <row r="4" spans="1:9">
      <c r="B4" s="119" t="s">
        <v>85</v>
      </c>
      <c r="C4" s="269">
        <v>58</v>
      </c>
      <c r="D4" s="269">
        <v>2313</v>
      </c>
      <c r="E4" s="269">
        <v>32</v>
      </c>
      <c r="F4" s="129">
        <v>8.6130086130086134</v>
      </c>
      <c r="G4" s="129">
        <v>4.3340822257657718</v>
      </c>
      <c r="H4" s="129">
        <v>2.9425134277388629</v>
      </c>
      <c r="I4" s="129">
        <v>1.9450327766376796</v>
      </c>
    </row>
    <row r="5" spans="1:9">
      <c r="B5" s="119" t="s">
        <v>86</v>
      </c>
      <c r="C5" s="269">
        <v>65</v>
      </c>
      <c r="D5" s="269">
        <v>2300</v>
      </c>
      <c r="E5" s="269">
        <v>28</v>
      </c>
      <c r="F5" s="129">
        <v>9.2264017033357</v>
      </c>
      <c r="G5" s="129">
        <v>4.2138819929829703</v>
      </c>
      <c r="H5" s="129">
        <v>3.5083092447939261</v>
      </c>
      <c r="I5" s="129">
        <v>2.1567505720823799</v>
      </c>
    </row>
    <row r="6" spans="1:9">
      <c r="B6" s="119" t="s">
        <v>87</v>
      </c>
      <c r="C6" s="269">
        <v>66</v>
      </c>
      <c r="D6" s="269">
        <v>2309</v>
      </c>
      <c r="E6" s="269">
        <v>24</v>
      </c>
      <c r="F6" s="129">
        <v>9.0460526315789469</v>
      </c>
      <c r="G6" s="129">
        <v>4.2306036259699331</v>
      </c>
      <c r="H6" s="129">
        <v>3.3700713600377115</v>
      </c>
      <c r="I6" s="129">
        <v>2.1030744182657868</v>
      </c>
    </row>
    <row r="7" spans="1:9">
      <c r="B7" s="119" t="s">
        <v>88</v>
      </c>
      <c r="C7" s="269">
        <v>71</v>
      </c>
      <c r="D7" s="269">
        <v>2530</v>
      </c>
      <c r="E7" s="269">
        <v>21</v>
      </c>
      <c r="F7" s="129">
        <v>9.4377243121095304</v>
      </c>
      <c r="G7" s="129">
        <v>4.630714264796322</v>
      </c>
      <c r="H7" s="129">
        <v>3.3667596785631071</v>
      </c>
      <c r="I7" s="129">
        <v>2.0079479646845075</v>
      </c>
    </row>
    <row r="8" spans="1:9">
      <c r="B8" s="119" t="s">
        <v>89</v>
      </c>
      <c r="C8" s="269">
        <v>94</v>
      </c>
      <c r="D8" s="269">
        <v>2878</v>
      </c>
      <c r="E8" s="269">
        <v>24</v>
      </c>
      <c r="F8" s="129">
        <v>12.146272128181936</v>
      </c>
      <c r="G8" s="129">
        <v>5.2071177210265871</v>
      </c>
      <c r="H8" s="129">
        <v>4.9087110606009219</v>
      </c>
      <c r="I8" s="129">
        <v>2.3042332718548271</v>
      </c>
    </row>
    <row r="9" spans="1:9">
      <c r="B9" s="119" t="s">
        <v>90</v>
      </c>
      <c r="C9" s="269">
        <v>99</v>
      </c>
      <c r="D9" s="269">
        <v>2992</v>
      </c>
      <c r="E9" s="269">
        <v>32</v>
      </c>
      <c r="F9" s="129">
        <v>12.585812356979405</v>
      </c>
      <c r="G9" s="129">
        <v>5.3206056101091503</v>
      </c>
      <c r="H9" s="129">
        <v>5.1022388216909018</v>
      </c>
      <c r="I9" s="129">
        <v>2.3217271224078986</v>
      </c>
    </row>
    <row r="10" spans="1:9">
      <c r="B10" s="119" t="s">
        <v>91</v>
      </c>
      <c r="C10" s="269">
        <v>112</v>
      </c>
      <c r="D10" s="269">
        <v>3093</v>
      </c>
      <c r="E10" s="269">
        <v>47</v>
      </c>
      <c r="F10" s="129">
        <v>14.227642276422763</v>
      </c>
      <c r="G10" s="129">
        <v>5.3974536164509779</v>
      </c>
      <c r="H10" s="129">
        <v>6.0333697961382722</v>
      </c>
      <c r="I10" s="129">
        <v>2.537920200802704</v>
      </c>
    </row>
    <row r="11" spans="1:9">
      <c r="B11" s="119" t="s">
        <v>92</v>
      </c>
      <c r="C11" s="269">
        <v>133</v>
      </c>
      <c r="D11" s="269">
        <v>3161</v>
      </c>
      <c r="E11" s="269">
        <v>35</v>
      </c>
      <c r="F11" s="129">
        <v>16.901766425212859</v>
      </c>
      <c r="G11" s="129">
        <v>5.3997543547370412</v>
      </c>
      <c r="H11" s="129">
        <v>7.745287374233742</v>
      </c>
      <c r="I11" s="129">
        <v>2.9648698800017121</v>
      </c>
    </row>
    <row r="12" spans="1:9">
      <c r="B12" s="119" t="s">
        <v>93</v>
      </c>
      <c r="C12" s="269">
        <v>128</v>
      </c>
      <c r="D12" s="269">
        <v>3478</v>
      </c>
      <c r="E12" s="269">
        <v>35</v>
      </c>
      <c r="F12" s="129">
        <v>16.05216955104088</v>
      </c>
      <c r="G12" s="129">
        <v>5.8096803506521271</v>
      </c>
      <c r="H12" s="129">
        <v>6.9335017391026561</v>
      </c>
      <c r="I12" s="129">
        <v>2.6233982954884083</v>
      </c>
    </row>
    <row r="13" spans="1:9">
      <c r="B13" s="119" t="s">
        <v>94</v>
      </c>
      <c r="C13" s="269">
        <v>147</v>
      </c>
      <c r="D13" s="269">
        <v>3449</v>
      </c>
      <c r="E13" s="269">
        <v>29</v>
      </c>
      <c r="F13" s="129">
        <v>17.988252569750369</v>
      </c>
      <c r="G13" s="129">
        <v>5.6516709216697096</v>
      </c>
      <c r="H13" s="129">
        <v>8.6664766222602516</v>
      </c>
      <c r="I13" s="129">
        <v>3.070634597579061</v>
      </c>
    </row>
    <row r="14" spans="1:9">
      <c r="B14" s="119" t="s">
        <v>221</v>
      </c>
      <c r="C14" s="269">
        <v>450</v>
      </c>
      <c r="D14" s="269">
        <v>8037</v>
      </c>
      <c r="E14" s="269">
        <v>92</v>
      </c>
      <c r="F14" s="129">
        <v>53.750597228858098</v>
      </c>
      <c r="G14" s="129">
        <v>13.007190611906022</v>
      </c>
      <c r="H14" s="129">
        <v>29.285826753940711</v>
      </c>
      <c r="I14" s="129">
        <v>4.0417213633227886</v>
      </c>
    </row>
    <row r="15" spans="1:9">
      <c r="B15" s="119" t="s">
        <v>96</v>
      </c>
      <c r="C15" s="269">
        <v>456</v>
      </c>
      <c r="D15" s="269">
        <v>8579</v>
      </c>
      <c r="E15" s="269">
        <v>108</v>
      </c>
      <c r="F15" s="129">
        <v>53.483462350457422</v>
      </c>
      <c r="G15" s="129">
        <v>14.080415437085376</v>
      </c>
      <c r="H15" s="129">
        <v>28.309951686116634</v>
      </c>
      <c r="I15" s="129">
        <v>3.7377297338867872</v>
      </c>
    </row>
    <row r="16" spans="1:9">
      <c r="B16" s="119" t="s">
        <v>97</v>
      </c>
      <c r="C16" s="269">
        <v>507</v>
      </c>
      <c r="D16" s="269">
        <v>10722</v>
      </c>
      <c r="E16" s="269">
        <v>155</v>
      </c>
      <c r="F16" s="129">
        <v>58.565322860113206</v>
      </c>
      <c r="G16" s="129">
        <v>18.672806180381887</v>
      </c>
      <c r="H16" s="129">
        <v>28.616115978504528</v>
      </c>
      <c r="I16" s="129">
        <v>3.1097753278205422</v>
      </c>
    </row>
    <row r="17" spans="2:9">
      <c r="B17" s="119" t="s">
        <v>98</v>
      </c>
      <c r="C17" s="269">
        <v>669</v>
      </c>
      <c r="D17" s="269">
        <v>9987</v>
      </c>
      <c r="E17" s="269">
        <v>133</v>
      </c>
      <c r="F17" s="129">
        <v>76.005453306066798</v>
      </c>
      <c r="G17" s="129">
        <v>18.000237912426599</v>
      </c>
      <c r="H17" s="129">
        <v>58.005215393640199</v>
      </c>
      <c r="I17" s="129">
        <v>4.2224693737851027</v>
      </c>
    </row>
    <row r="18" spans="2:9">
      <c r="B18" s="119" t="s">
        <v>99</v>
      </c>
      <c r="C18" s="269">
        <v>727</v>
      </c>
      <c r="D18" s="269">
        <v>8470</v>
      </c>
      <c r="E18" s="269">
        <v>94</v>
      </c>
      <c r="F18" s="129">
        <v>81.878589931298563</v>
      </c>
      <c r="G18" s="129">
        <v>14.802542472111975</v>
      </c>
      <c r="H18" s="129">
        <v>67.076047459186583</v>
      </c>
      <c r="I18" s="129">
        <v>5.531386927992811</v>
      </c>
    </row>
    <row r="19" spans="2:9">
      <c r="B19" s="119" t="s">
        <v>222</v>
      </c>
      <c r="C19" s="269">
        <v>747</v>
      </c>
      <c r="D19" s="269">
        <v>7856</v>
      </c>
      <c r="E19" s="269">
        <v>98</v>
      </c>
      <c r="F19" s="129">
        <v>83.519677996422175</v>
      </c>
      <c r="G19" s="129">
        <v>13.233609595040765</v>
      </c>
      <c r="H19" s="129">
        <v>70.286068401381414</v>
      </c>
      <c r="I19" s="129">
        <v>6.3111789263997027</v>
      </c>
    </row>
    <row r="20" spans="2:9">
      <c r="B20" s="312" t="s">
        <v>408</v>
      </c>
      <c r="C20" s="320"/>
      <c r="D20" s="321"/>
      <c r="E20" s="320"/>
      <c r="F20" s="320"/>
      <c r="G20" s="320"/>
      <c r="H20" s="322"/>
      <c r="I20" s="322"/>
    </row>
    <row r="21" spans="2:9">
      <c r="B21" s="3" t="s">
        <v>409</v>
      </c>
      <c r="E21" s="223"/>
      <c r="H21" s="223"/>
    </row>
    <row r="23" spans="2:9" ht="15" thickBot="1">
      <c r="B23" s="202" t="s">
        <v>410</v>
      </c>
      <c r="C23" s="203"/>
      <c r="D23" s="204"/>
      <c r="E23" s="203"/>
      <c r="F23" s="203"/>
      <c r="G23" s="203"/>
      <c r="H23" s="205"/>
      <c r="I23" s="205"/>
    </row>
    <row r="24" spans="2:9" ht="26.5" thickBot="1">
      <c r="B24" s="202" t="s">
        <v>58</v>
      </c>
      <c r="C24" s="206" t="s">
        <v>353</v>
      </c>
      <c r="D24" s="207" t="s">
        <v>319</v>
      </c>
      <c r="E24" s="206" t="s">
        <v>405</v>
      </c>
      <c r="F24" s="206" t="s">
        <v>406</v>
      </c>
      <c r="G24" s="206" t="s">
        <v>407</v>
      </c>
      <c r="H24" s="208" t="s">
        <v>307</v>
      </c>
      <c r="I24" s="208" t="s">
        <v>83</v>
      </c>
    </row>
    <row r="25" spans="2:9">
      <c r="B25" s="119" t="s">
        <v>85</v>
      </c>
      <c r="C25" s="269">
        <v>159</v>
      </c>
      <c r="D25" s="269">
        <v>6617</v>
      </c>
      <c r="E25" s="269">
        <v>87</v>
      </c>
      <c r="F25" s="129">
        <v>3.118258482055305</v>
      </c>
      <c r="G25" s="129">
        <v>1.2610619258208955</v>
      </c>
      <c r="H25" s="129">
        <v>1.8903823644408844</v>
      </c>
      <c r="I25" s="129">
        <v>2.5034987723852624</v>
      </c>
    </row>
    <row r="26" spans="2:9">
      <c r="B26" s="119" t="s">
        <v>86</v>
      </c>
      <c r="C26" s="269">
        <v>133</v>
      </c>
      <c r="D26" s="269">
        <v>6758</v>
      </c>
      <c r="E26" s="269">
        <v>88</v>
      </c>
      <c r="F26" s="129">
        <v>2.5611399961486621</v>
      </c>
      <c r="G26" s="129">
        <v>1.2636766633251599</v>
      </c>
      <c r="H26" s="129">
        <v>1.3251871474786272</v>
      </c>
      <c r="I26" s="129">
        <v>2.0525770519187807</v>
      </c>
    </row>
    <row r="27" spans="2:9">
      <c r="B27" s="119" t="s">
        <v>87</v>
      </c>
      <c r="C27" s="269">
        <v>174</v>
      </c>
      <c r="D27" s="269">
        <v>6414</v>
      </c>
      <c r="E27" s="269">
        <v>72</v>
      </c>
      <c r="F27" s="129">
        <v>3.2925860046171898</v>
      </c>
      <c r="G27" s="129">
        <v>1.1813738563844287</v>
      </c>
      <c r="H27" s="129">
        <v>2.1426653109117204</v>
      </c>
      <c r="I27" s="129">
        <v>2.8183982713121383</v>
      </c>
    </row>
    <row r="28" spans="2:9">
      <c r="B28" s="119" t="s">
        <v>88</v>
      </c>
      <c r="C28" s="269">
        <v>187</v>
      </c>
      <c r="D28" s="269">
        <v>7093</v>
      </c>
      <c r="E28" s="269">
        <v>69</v>
      </c>
      <c r="F28" s="129">
        <v>3.476935091013889</v>
      </c>
      <c r="G28" s="129">
        <v>1.2843057940605791</v>
      </c>
      <c r="H28" s="129">
        <v>2.2279073931567526</v>
      </c>
      <c r="I28" s="129">
        <v>2.7396460813684671</v>
      </c>
    </row>
    <row r="29" spans="2:9">
      <c r="B29" s="119" t="s">
        <v>89</v>
      </c>
      <c r="C29" s="269">
        <v>242</v>
      </c>
      <c r="D29" s="269">
        <v>7523</v>
      </c>
      <c r="E29" s="269">
        <v>107</v>
      </c>
      <c r="F29" s="129">
        <v>4.4182352618991114</v>
      </c>
      <c r="G29" s="129">
        <v>1.3341074691575208</v>
      </c>
      <c r="H29" s="129">
        <v>3.1290975536436116</v>
      </c>
      <c r="I29" s="129">
        <v>3.352258636033056</v>
      </c>
    </row>
    <row r="30" spans="2:9">
      <c r="B30" s="119" t="s">
        <v>90</v>
      </c>
      <c r="C30" s="269">
        <v>248</v>
      </c>
      <c r="D30" s="269">
        <v>8392</v>
      </c>
      <c r="E30" s="269">
        <v>96</v>
      </c>
      <c r="F30" s="129">
        <v>4.4475529491938808</v>
      </c>
      <c r="G30" s="129">
        <v>1.4570296907996179</v>
      </c>
      <c r="H30" s="129">
        <v>3.0337528182848645</v>
      </c>
      <c r="I30" s="129">
        <v>3.0885269732595395</v>
      </c>
    </row>
    <row r="31" spans="2:9">
      <c r="B31" s="119" t="s">
        <v>91</v>
      </c>
      <c r="C31" s="269">
        <v>267</v>
      </c>
      <c r="D31" s="269">
        <v>8518</v>
      </c>
      <c r="E31" s="269">
        <v>134</v>
      </c>
      <c r="F31" s="129">
        <v>4.70542621997427</v>
      </c>
      <c r="G31" s="129">
        <v>1.4478967930734847</v>
      </c>
      <c r="H31" s="129">
        <v>3.3037544309063156</v>
      </c>
      <c r="I31" s="129">
        <v>3.2888401388783346</v>
      </c>
    </row>
    <row r="32" spans="2:9">
      <c r="B32" s="119" t="s">
        <v>92</v>
      </c>
      <c r="C32" s="269">
        <v>297</v>
      </c>
      <c r="D32" s="269">
        <v>8713</v>
      </c>
      <c r="E32" s="269">
        <v>119</v>
      </c>
      <c r="F32" s="129">
        <v>5.1336121962180661</v>
      </c>
      <c r="G32" s="129">
        <v>1.4471469961194603</v>
      </c>
      <c r="H32" s="129">
        <v>3.7449461658713918</v>
      </c>
      <c r="I32" s="129">
        <v>3.5942582672546437</v>
      </c>
    </row>
    <row r="33" spans="2:9">
      <c r="B33" s="119" t="s">
        <v>93</v>
      </c>
      <c r="C33" s="269">
        <v>273</v>
      </c>
      <c r="D33" s="269">
        <v>9372</v>
      </c>
      <c r="E33" s="269">
        <v>110</v>
      </c>
      <c r="F33" s="129">
        <v>4.6131228983254191</v>
      </c>
      <c r="G33" s="129">
        <v>1.521398933787004</v>
      </c>
      <c r="H33" s="129">
        <v>3.1517740249663664</v>
      </c>
      <c r="I33" s="129">
        <v>3.0768058702535366</v>
      </c>
    </row>
    <row r="34" spans="2:9">
      <c r="B34" s="119" t="s">
        <v>94</v>
      </c>
      <c r="C34" s="269">
        <v>349</v>
      </c>
      <c r="D34" s="269">
        <v>9004</v>
      </c>
      <c r="E34" s="269">
        <v>116</v>
      </c>
      <c r="F34" s="129">
        <v>5.755846554738266</v>
      </c>
      <c r="G34" s="129">
        <v>1.432904607765439</v>
      </c>
      <c r="H34" s="129">
        <v>4.3965744599456666</v>
      </c>
      <c r="I34" s="129">
        <v>4.0734877798474054</v>
      </c>
    </row>
    <row r="35" spans="2:9">
      <c r="B35" s="119" t="s">
        <v>221</v>
      </c>
      <c r="C35" s="269">
        <v>1072</v>
      </c>
      <c r="D35" s="269">
        <v>22764</v>
      </c>
      <c r="E35" s="269">
        <v>311</v>
      </c>
      <c r="F35" s="129">
        <v>17.250257466529352</v>
      </c>
      <c r="G35" s="129">
        <v>3.5573302271024998</v>
      </c>
      <c r="H35" s="129">
        <v>13.916056073931152</v>
      </c>
      <c r="I35" s="129">
        <v>4.919955662389933</v>
      </c>
    </row>
    <row r="36" spans="2:9">
      <c r="B36" s="119" t="s">
        <v>96</v>
      </c>
      <c r="C36" s="269">
        <v>1199</v>
      </c>
      <c r="D36" s="269">
        <v>24022</v>
      </c>
      <c r="E36" s="269">
        <v>343</v>
      </c>
      <c r="F36" s="129">
        <v>18.820833202524092</v>
      </c>
      <c r="G36" s="129">
        <v>3.6994988073882791</v>
      </c>
      <c r="H36" s="129">
        <v>15.374289980877176</v>
      </c>
      <c r="I36" s="129">
        <v>5.1731725168711913</v>
      </c>
    </row>
    <row r="37" spans="2:9">
      <c r="B37" s="119" t="s">
        <v>97</v>
      </c>
      <c r="C37" s="269">
        <v>1367</v>
      </c>
      <c r="D37" s="269">
        <v>27360</v>
      </c>
      <c r="E37" s="269">
        <v>399</v>
      </c>
      <c r="F37" s="129">
        <v>20.927419972137599</v>
      </c>
      <c r="G37" s="129">
        <v>4.2116203778389956</v>
      </c>
      <c r="H37" s="129">
        <v>16.983568105880167</v>
      </c>
      <c r="I37" s="129">
        <v>5.0341958227947146</v>
      </c>
    </row>
    <row r="38" spans="2:9">
      <c r="B38" s="119" t="s">
        <v>98</v>
      </c>
      <c r="C38" s="269">
        <v>1564</v>
      </c>
      <c r="D38" s="269">
        <v>25756</v>
      </c>
      <c r="E38" s="269">
        <v>358</v>
      </c>
      <c r="F38" s="129">
        <v>23.347813754907669</v>
      </c>
      <c r="G38" s="129">
        <v>3.9562775722870098</v>
      </c>
      <c r="H38" s="129">
        <v>19.391536182620658</v>
      </c>
      <c r="I38" s="129">
        <v>5.9014599780497639</v>
      </c>
    </row>
    <row r="39" spans="2:9">
      <c r="B39" s="119" t="s">
        <v>99</v>
      </c>
      <c r="C39" s="269">
        <v>1813</v>
      </c>
      <c r="D39" s="269">
        <v>24164</v>
      </c>
      <c r="E39" s="269">
        <v>283</v>
      </c>
      <c r="F39" s="129">
        <v>26.388181355068774</v>
      </c>
      <c r="G39" s="129">
        <v>3.6430267938258507</v>
      </c>
      <c r="H39" s="129">
        <v>22.745154561242924</v>
      </c>
      <c r="I39" s="129">
        <v>7.2434771547085743</v>
      </c>
    </row>
    <row r="40" spans="2:9">
      <c r="B40" s="119" t="s">
        <v>222</v>
      </c>
      <c r="C40" s="269">
        <v>1942</v>
      </c>
      <c r="D40" s="269">
        <v>24759</v>
      </c>
      <c r="E40" s="269">
        <v>272</v>
      </c>
      <c r="F40" s="129">
        <v>27.558217088365097</v>
      </c>
      <c r="G40" s="129">
        <v>3.6585355041520735</v>
      </c>
      <c r="H40" s="129">
        <v>23.899681584213024</v>
      </c>
      <c r="I40" s="129">
        <v>7.5325815636035962</v>
      </c>
    </row>
    <row r="41" spans="2:9">
      <c r="B41" s="312" t="s">
        <v>408</v>
      </c>
      <c r="C41" s="307"/>
      <c r="D41" s="307"/>
      <c r="E41" s="307"/>
      <c r="F41" s="319"/>
      <c r="G41" s="307"/>
      <c r="H41" s="307"/>
      <c r="I41" s="307"/>
    </row>
    <row r="42" spans="2:9">
      <c r="B42" s="3" t="s">
        <v>409</v>
      </c>
      <c r="C42" s="3"/>
      <c r="D42" s="3"/>
      <c r="E42" s="3"/>
      <c r="F42" s="3"/>
      <c r="G42" s="3"/>
      <c r="H42" s="3"/>
      <c r="I42" s="3"/>
    </row>
  </sheetData>
  <hyperlinks>
    <hyperlink ref="A1" r:id="rId1" location="Index!A1" xr:uid="{1AC17C20-5CCC-4890-BDF4-A994FA12DBA5}"/>
  </hyperlinks>
  <pageMargins left="0.7" right="0.7" top="0.75" bottom="0.75" header="0.3" footer="0.3"/>
  <pageSetup paperSize="9" scale="76" orientation="landscape" r:id="rId2"/>
  <headerFooter>
    <oddFooter>&amp;L&amp;1#&amp;"Calibri"&amp;11&amp;K000000OFFICIAL: Sensitive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9"/>
  <sheetViews>
    <sheetView showGridLines="0" zoomScaleNormal="100" zoomScaleSheetLayoutView="110" workbookViewId="0">
      <selection activeCell="C19" sqref="C19"/>
    </sheetView>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11" ht="25.5" customHeight="1">
      <c r="A1" s="2" t="s">
        <v>53</v>
      </c>
      <c r="B1" s="385" t="s">
        <v>54</v>
      </c>
      <c r="C1" s="385"/>
      <c r="D1" s="385"/>
    </row>
    <row r="2" spans="1:11">
      <c r="B2" s="18" t="s">
        <v>411</v>
      </c>
      <c r="C2" s="18"/>
      <c r="D2" s="18"/>
      <c r="E2" s="18"/>
      <c r="F2" s="18"/>
      <c r="G2" s="18"/>
      <c r="H2" s="18"/>
      <c r="I2" s="18"/>
      <c r="J2" s="18"/>
      <c r="K2" s="18"/>
    </row>
    <row r="3" spans="1:11">
      <c r="B3" s="130" t="s">
        <v>58</v>
      </c>
      <c r="C3" s="128" t="s">
        <v>327</v>
      </c>
      <c r="D3" s="128" t="s">
        <v>328</v>
      </c>
      <c r="E3" s="128" t="s">
        <v>307</v>
      </c>
      <c r="F3" s="128" t="s">
        <v>231</v>
      </c>
    </row>
    <row r="4" spans="1:11">
      <c r="B4" s="131" t="s">
        <v>412</v>
      </c>
      <c r="C4" s="126">
        <v>0.90800000000000003</v>
      </c>
      <c r="D4" s="126">
        <v>0.93799999999999994</v>
      </c>
      <c r="E4" s="126">
        <v>-0.03</v>
      </c>
      <c r="F4" s="132">
        <v>0.97</v>
      </c>
    </row>
    <row r="5" spans="1:11">
      <c r="B5" s="264" t="s">
        <v>91</v>
      </c>
      <c r="C5" s="262">
        <v>0.92600000000000005</v>
      </c>
      <c r="D5" s="262">
        <v>0.96</v>
      </c>
      <c r="E5" s="262">
        <v>-3.4000000000000002E-2</v>
      </c>
      <c r="F5" s="265">
        <v>0.96</v>
      </c>
    </row>
    <row r="6" spans="1:11">
      <c r="B6" s="3" t="s">
        <v>413</v>
      </c>
      <c r="C6" s="27"/>
      <c r="D6" s="27"/>
      <c r="E6" s="27"/>
      <c r="F6" s="27"/>
    </row>
    <row r="7" spans="1:11">
      <c r="B7" s="3" t="s">
        <v>414</v>
      </c>
      <c r="C7" s="27"/>
      <c r="D7" s="27"/>
      <c r="E7" s="27"/>
      <c r="F7" s="27"/>
    </row>
    <row r="9" spans="1:11">
      <c r="B9" s="142"/>
    </row>
  </sheetData>
  <mergeCells count="1">
    <mergeCell ref="B1:D1"/>
  </mergeCells>
  <hyperlinks>
    <hyperlink ref="A1" r:id="rId1" location="Index!A1" xr:uid="{FB192E5F-EA49-4F8B-8D2F-7B96D7058E7A}"/>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Normal="100" zoomScaleSheetLayoutView="235" workbookViewId="0">
      <selection activeCell="C19" sqref="C19"/>
    </sheetView>
  </sheetViews>
  <sheetFormatPr defaultRowHeight="14.5"/>
  <cols>
    <col min="1" max="1" width="6.26953125" customWidth="1"/>
    <col min="3" max="3" width="14.81640625" customWidth="1"/>
    <col min="4" max="4" width="12.54296875" bestFit="1" customWidth="1"/>
  </cols>
  <sheetData>
    <row r="1" spans="1:6">
      <c r="A1" s="2" t="s">
        <v>53</v>
      </c>
      <c r="B1" s="385" t="s">
        <v>54</v>
      </c>
      <c r="C1" s="385"/>
      <c r="D1" s="385"/>
    </row>
    <row r="2" spans="1:6">
      <c r="B2" s="134" t="s">
        <v>415</v>
      </c>
    </row>
    <row r="3" spans="1:6" ht="34.5">
      <c r="B3" s="300" t="s">
        <v>58</v>
      </c>
      <c r="C3" s="298" t="s">
        <v>416</v>
      </c>
      <c r="D3" s="299" t="s">
        <v>417</v>
      </c>
      <c r="E3" s="299" t="s">
        <v>307</v>
      </c>
      <c r="F3" s="299" t="s">
        <v>231</v>
      </c>
    </row>
    <row r="4" spans="1:6">
      <c r="B4" s="264" t="s">
        <v>91</v>
      </c>
      <c r="C4" s="278">
        <v>0.90200000000000002</v>
      </c>
      <c r="D4" s="262">
        <v>0.92700000000000005</v>
      </c>
      <c r="E4" s="262">
        <f>C4-D4</f>
        <v>-2.5000000000000022E-2</v>
      </c>
      <c r="F4" s="265">
        <f>C4/D4</f>
        <v>0.97303128371089531</v>
      </c>
    </row>
    <row r="5" spans="1:6">
      <c r="B5" s="3" t="s">
        <v>418</v>
      </c>
      <c r="C5" s="3"/>
      <c r="D5" s="3"/>
      <c r="E5" s="3"/>
      <c r="F5" s="3"/>
    </row>
    <row r="6" spans="1:6">
      <c r="B6" s="3" t="s">
        <v>419</v>
      </c>
      <c r="C6" s="3"/>
      <c r="D6" s="3"/>
      <c r="E6" s="3"/>
      <c r="F6" s="3"/>
    </row>
    <row r="7" spans="1:6">
      <c r="B7" s="3" t="s">
        <v>420</v>
      </c>
      <c r="C7" s="3"/>
      <c r="D7" s="3"/>
      <c r="E7" s="3"/>
      <c r="F7" s="3"/>
    </row>
    <row r="8" spans="1:6">
      <c r="B8" s="142"/>
    </row>
  </sheetData>
  <mergeCells count="1">
    <mergeCell ref="B1:D1"/>
  </mergeCells>
  <hyperlinks>
    <hyperlink ref="A1" r:id="rId1" location="Index!A1" xr:uid="{643F8850-2F58-41F1-8759-E2FF67F1009C}"/>
  </hyperlinks>
  <pageMargins left="0.25" right="0.25" top="0.75" bottom="0.75" header="0.3" footer="0.3"/>
  <pageSetup paperSize="9" scale="92" orientation="landscape" r:id="rId2"/>
  <headerFooter>
    <oddFooter>&amp;L&amp;1#&amp;"Calibri"&amp;11&amp;K000000OFFICIAL: Sensitive</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E26"/>
  <sheetViews>
    <sheetView showGridLines="0" tabSelected="1" zoomScaleNormal="100" zoomScaleSheetLayoutView="190" workbookViewId="0">
      <selection activeCell="B4" sqref="B4:D18"/>
    </sheetView>
  </sheetViews>
  <sheetFormatPr defaultRowHeight="15" customHeight="1"/>
  <cols>
    <col min="2" max="2" width="9.1796875" customWidth="1"/>
    <col min="3" max="3" width="11.7265625" customWidth="1"/>
    <col min="4" max="4" width="14.453125" customWidth="1"/>
    <col min="16361" max="16368" width="9.1796875" customWidth="1"/>
  </cols>
  <sheetData>
    <row r="1" spans="1:5" ht="14.5" customHeight="1">
      <c r="A1" s="2" t="s">
        <v>53</v>
      </c>
    </row>
    <row r="2" spans="1:5">
      <c r="B2" s="24" t="s">
        <v>421</v>
      </c>
      <c r="C2" s="25"/>
      <c r="D2" s="25"/>
      <c r="E2" s="25"/>
    </row>
    <row r="3" spans="1:5" ht="23">
      <c r="B3" s="102" t="s">
        <v>58</v>
      </c>
      <c r="C3" s="103" t="s">
        <v>422</v>
      </c>
      <c r="D3" s="103" t="s">
        <v>423</v>
      </c>
      <c r="E3" s="103" t="s">
        <v>83</v>
      </c>
    </row>
    <row r="4" spans="1:5" ht="14.5">
      <c r="B4" s="119" t="s">
        <v>85</v>
      </c>
      <c r="C4" s="209">
        <v>678.95289000000002</v>
      </c>
      <c r="D4" s="209">
        <v>295.40627000000001</v>
      </c>
      <c r="E4" s="209">
        <v>2.2983699999999998</v>
      </c>
    </row>
    <row r="5" spans="1:5" ht="14.5">
      <c r="B5" s="119" t="s">
        <v>86</v>
      </c>
      <c r="C5" s="209">
        <v>648.30804000000001</v>
      </c>
      <c r="D5" s="209">
        <v>288.71307999999999</v>
      </c>
      <c r="E5" s="209">
        <v>2.2455099999999999</v>
      </c>
    </row>
    <row r="6" spans="1:5" ht="14.5">
      <c r="B6" s="119" t="s">
        <v>87</v>
      </c>
      <c r="C6" s="209">
        <v>595.08729000000005</v>
      </c>
      <c r="D6" s="209">
        <v>294.91217999999998</v>
      </c>
      <c r="E6" s="209">
        <v>2.0178500000000001</v>
      </c>
    </row>
    <row r="7" spans="1:5" ht="28" customHeight="1">
      <c r="B7" s="119" t="s">
        <v>424</v>
      </c>
      <c r="C7" s="209" t="s">
        <v>425</v>
      </c>
      <c r="D7" s="209" t="s">
        <v>425</v>
      </c>
      <c r="E7" s="209" t="s">
        <v>425</v>
      </c>
    </row>
    <row r="8" spans="1:5" ht="30.65" customHeight="1">
      <c r="B8" s="119" t="s">
        <v>426</v>
      </c>
      <c r="C8" s="209" t="s">
        <v>425</v>
      </c>
      <c r="D8" s="209" t="s">
        <v>425</v>
      </c>
      <c r="E8" s="209" t="s">
        <v>425</v>
      </c>
    </row>
    <row r="9" spans="1:5" ht="14.5">
      <c r="B9" s="119" t="s">
        <v>90</v>
      </c>
      <c r="C9" s="332">
        <v>581</v>
      </c>
      <c r="D9" s="332">
        <v>283</v>
      </c>
      <c r="E9" s="209">
        <v>2.3225899999999999</v>
      </c>
    </row>
    <row r="10" spans="1:5" ht="14.5">
      <c r="B10" s="119" t="s">
        <v>91</v>
      </c>
      <c r="C10" s="332">
        <v>709</v>
      </c>
      <c r="D10" s="332">
        <v>281</v>
      </c>
      <c r="E10" s="209">
        <v>2.9085899999999998</v>
      </c>
    </row>
    <row r="11" spans="1:5" ht="14.5">
      <c r="B11" s="119" t="s">
        <v>92</v>
      </c>
      <c r="C11" s="332">
        <v>707</v>
      </c>
      <c r="D11" s="332">
        <v>257</v>
      </c>
      <c r="E11" s="209">
        <v>3.12968</v>
      </c>
    </row>
    <row r="12" spans="1:5" ht="14.5">
      <c r="B12" s="119" t="s">
        <v>93</v>
      </c>
      <c r="C12" s="332">
        <v>663</v>
      </c>
      <c r="D12" s="332">
        <v>214</v>
      </c>
      <c r="E12" s="209">
        <v>3.51972</v>
      </c>
    </row>
    <row r="13" spans="1:5" ht="14.5">
      <c r="B13" s="119" t="s">
        <v>94</v>
      </c>
      <c r="C13" s="332">
        <v>928</v>
      </c>
      <c r="D13" s="332">
        <v>299</v>
      </c>
      <c r="E13" s="209">
        <v>3.4491408934707906</v>
      </c>
    </row>
    <row r="14" spans="1:5" ht="14.5">
      <c r="B14" s="119" t="s">
        <v>95</v>
      </c>
      <c r="C14" s="332">
        <v>965</v>
      </c>
      <c r="D14" s="332">
        <v>301</v>
      </c>
      <c r="E14" s="209">
        <v>3.5379299999999998</v>
      </c>
    </row>
    <row r="15" spans="1:5" ht="14.5">
      <c r="B15" s="119" t="s">
        <v>96</v>
      </c>
      <c r="C15" s="197">
        <v>1102</v>
      </c>
      <c r="D15" s="332">
        <v>312</v>
      </c>
      <c r="E15" s="209">
        <v>3.9</v>
      </c>
    </row>
    <row r="16" spans="1:5" ht="14.5">
      <c r="B16" s="119" t="s">
        <v>97</v>
      </c>
      <c r="C16" s="197">
        <v>1128</v>
      </c>
      <c r="D16" s="332">
        <v>283</v>
      </c>
      <c r="E16" s="209">
        <v>4.301075268817204</v>
      </c>
    </row>
    <row r="17" spans="2:5" ht="14.5">
      <c r="B17" s="119" t="s">
        <v>98</v>
      </c>
      <c r="C17" s="332">
        <v>1221</v>
      </c>
      <c r="D17" s="332">
        <v>288</v>
      </c>
      <c r="E17" s="209">
        <v>4.5649122807017548</v>
      </c>
    </row>
    <row r="18" spans="2:5" ht="14.5">
      <c r="B18" s="119" t="s">
        <v>99</v>
      </c>
      <c r="C18" s="332">
        <v>1612</v>
      </c>
      <c r="D18" s="332">
        <v>343</v>
      </c>
      <c r="E18" s="209">
        <f>C18/D18</f>
        <v>4.6997084548104953</v>
      </c>
    </row>
    <row r="19" spans="2:5" ht="15" customHeight="1">
      <c r="B19" s="422" t="s">
        <v>427</v>
      </c>
      <c r="C19" s="422"/>
      <c r="D19" s="422"/>
      <c r="E19" s="422"/>
    </row>
    <row r="20" spans="2:5" ht="14.5">
      <c r="B20" s="423" t="s">
        <v>428</v>
      </c>
      <c r="C20" s="423"/>
      <c r="D20" s="423"/>
      <c r="E20" s="423"/>
    </row>
    <row r="21" spans="2:5" ht="14.5">
      <c r="B21" s="292" t="s">
        <v>429</v>
      </c>
      <c r="C21" s="292"/>
      <c r="D21" s="292"/>
      <c r="E21" s="292"/>
    </row>
    <row r="22" spans="2:5" ht="132.65" customHeight="1">
      <c r="B22" s="424" t="s">
        <v>430</v>
      </c>
      <c r="C22" s="424"/>
      <c r="D22" s="424"/>
      <c r="E22" s="424"/>
    </row>
    <row r="23" spans="2:5" ht="14.5" customHeight="1">
      <c r="B23" s="225"/>
      <c r="C23" s="225"/>
      <c r="D23" s="225"/>
      <c r="E23" s="225"/>
    </row>
    <row r="24" spans="2:5" ht="14.5" customHeight="1">
      <c r="B24" s="225"/>
      <c r="C24" s="225"/>
      <c r="D24" s="225"/>
      <c r="E24" s="225"/>
    </row>
    <row r="25" spans="2:5" ht="14.5" customHeight="1">
      <c r="B25" s="225"/>
      <c r="C25" s="225"/>
      <c r="D25" s="225"/>
      <c r="E25" s="225"/>
    </row>
    <row r="26" spans="2:5" ht="24" customHeight="1"/>
  </sheetData>
  <mergeCells count="3">
    <mergeCell ref="B19:E19"/>
    <mergeCell ref="B20:E20"/>
    <mergeCell ref="B22:E22"/>
  </mergeCells>
  <hyperlinks>
    <hyperlink ref="A1" r:id="rId1" location="Index!A1" xr:uid="{96F9FE74-728C-4BD1-A9B0-D7BDD6F7D4BE}"/>
  </hyperlinks>
  <pageMargins left="0.7" right="0.7" top="0.75" bottom="0.75" header="0.3" footer="0.3"/>
  <pageSetup paperSize="9" scale="96" orientation="landscape" r:id="rId2"/>
  <headerFooter>
    <oddFooter>&amp;L&amp;1#&amp;"Calibri"&amp;11&amp;K000000OFFICIAL: Sensitive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I18"/>
  <sheetViews>
    <sheetView showGridLines="0" zoomScaleNormal="100" zoomScaleSheetLayoutView="175" workbookViewId="0">
      <selection activeCell="B4" sqref="B4:F11"/>
    </sheetView>
  </sheetViews>
  <sheetFormatPr defaultRowHeight="15" customHeight="1"/>
  <cols>
    <col min="2" max="2" width="9.7265625" customWidth="1"/>
    <col min="3" max="4" width="10.7265625" style="334" customWidth="1"/>
    <col min="5" max="5" width="13.7265625" style="334" customWidth="1"/>
    <col min="6" max="6" width="13.54296875" style="334" customWidth="1"/>
    <col min="7" max="7" width="5.7265625" style="334" customWidth="1"/>
    <col min="8" max="8" width="10.26953125" style="334" customWidth="1"/>
    <col min="9" max="9" width="10" customWidth="1"/>
  </cols>
  <sheetData>
    <row r="1" spans="1:9" ht="14.5" customHeight="1">
      <c r="A1" s="2" t="s">
        <v>53</v>
      </c>
    </row>
    <row r="2" spans="1:9" ht="14.5">
      <c r="B2" s="111" t="s">
        <v>56</v>
      </c>
      <c r="C2" s="335"/>
      <c r="D2" s="335"/>
      <c r="E2" s="335"/>
      <c r="F2" s="335"/>
      <c r="G2" s="335"/>
      <c r="H2" s="335"/>
      <c r="I2" s="6"/>
    </row>
    <row r="3" spans="1:9" ht="13.5" customHeight="1">
      <c r="B3" s="283"/>
      <c r="C3" s="386" t="s">
        <v>57</v>
      </c>
      <c r="D3" s="386"/>
      <c r="E3" s="386"/>
      <c r="F3" s="386"/>
      <c r="G3" s="386"/>
      <c r="H3" s="386"/>
    </row>
    <row r="4" spans="1:9" ht="24">
      <c r="B4" s="336" t="s">
        <v>58</v>
      </c>
      <c r="C4" s="336" t="s">
        <v>59</v>
      </c>
      <c r="D4" s="336" t="s">
        <v>60</v>
      </c>
      <c r="E4" s="336" t="s">
        <v>61</v>
      </c>
      <c r="F4" s="336" t="s">
        <v>62</v>
      </c>
      <c r="G4" s="336" t="s">
        <v>63</v>
      </c>
      <c r="H4" s="336" t="s">
        <v>64</v>
      </c>
    </row>
    <row r="5" spans="1:9" ht="14.5">
      <c r="B5" s="337">
        <v>2017</v>
      </c>
      <c r="C5" s="338">
        <v>30.2759</v>
      </c>
      <c r="D5" s="338">
        <v>14.3</v>
      </c>
      <c r="E5" s="338">
        <v>41.811999999999998</v>
      </c>
      <c r="F5" s="338">
        <v>1.1000000000000001</v>
      </c>
      <c r="G5" s="338">
        <f>C5-E5</f>
        <v>-11.536099999999998</v>
      </c>
      <c r="H5" s="338">
        <f>C5/E5</f>
        <v>0.72409595331483789</v>
      </c>
    </row>
    <row r="6" spans="1:9" ht="14.5">
      <c r="B6" s="337">
        <v>2018</v>
      </c>
      <c r="C6" s="338">
        <v>27.6602</v>
      </c>
      <c r="D6" s="338">
        <v>17.7</v>
      </c>
      <c r="E6" s="338">
        <v>39.087699999999998</v>
      </c>
      <c r="F6" s="338">
        <v>2.1</v>
      </c>
      <c r="G6" s="338">
        <f>C6-E6</f>
        <v>-11.427499999999998</v>
      </c>
      <c r="H6" s="338">
        <f>C6/E6</f>
        <v>0.70764460431286569</v>
      </c>
    </row>
    <row r="7" spans="1:9" ht="14.5">
      <c r="B7" s="337">
        <v>2019</v>
      </c>
      <c r="C7" s="338">
        <v>32.206699999999998</v>
      </c>
      <c r="D7" s="338">
        <v>21.5</v>
      </c>
      <c r="E7" s="338">
        <v>40.580100000000002</v>
      </c>
      <c r="F7" s="338">
        <v>2</v>
      </c>
      <c r="G7" s="338">
        <f>C7-E7</f>
        <v>-8.3734000000000037</v>
      </c>
      <c r="H7" s="338">
        <f>C7/E7</f>
        <v>0.79365748236204436</v>
      </c>
    </row>
    <row r="8" spans="1:9" ht="14.5">
      <c r="B8" s="337">
        <v>2020</v>
      </c>
      <c r="C8" s="338">
        <v>29.7272</v>
      </c>
      <c r="D8" s="338">
        <v>22.9</v>
      </c>
      <c r="E8" s="338">
        <v>40.613199999999999</v>
      </c>
      <c r="F8" s="338">
        <v>1.3</v>
      </c>
      <c r="G8" s="338">
        <f>C8-E8</f>
        <v>-10.885999999999999</v>
      </c>
      <c r="H8" s="338">
        <f>C8/E8</f>
        <v>0.73195906749529716</v>
      </c>
    </row>
    <row r="9" spans="1:9" ht="14.5">
      <c r="B9" s="337">
        <v>2021</v>
      </c>
      <c r="C9" s="339" t="s">
        <v>65</v>
      </c>
      <c r="D9" s="339" t="s">
        <v>65</v>
      </c>
      <c r="E9" s="339" t="s">
        <v>65</v>
      </c>
      <c r="F9" s="339" t="s">
        <v>65</v>
      </c>
      <c r="G9" s="339" t="s">
        <v>65</v>
      </c>
      <c r="H9" s="339" t="s">
        <v>65</v>
      </c>
    </row>
    <row r="10" spans="1:9" ht="14.5">
      <c r="B10" s="337">
        <v>2022</v>
      </c>
      <c r="C10" s="338">
        <v>27.619260000000001</v>
      </c>
      <c r="D10" s="338">
        <v>20.732687986571687</v>
      </c>
      <c r="E10" s="338">
        <v>43.493259999999999</v>
      </c>
      <c r="F10" s="338">
        <v>1.6689029518596674</v>
      </c>
      <c r="G10" s="338">
        <f>C10-E10</f>
        <v>-15.873999999999999</v>
      </c>
      <c r="H10" s="338">
        <f>C10/E10</f>
        <v>0.63502390945171738</v>
      </c>
      <c r="I10" s="97"/>
    </row>
    <row r="11" spans="1:9" ht="14.5">
      <c r="B11" s="340">
        <v>2023</v>
      </c>
      <c r="C11" s="341">
        <v>29.611499999999999</v>
      </c>
      <c r="D11" s="341">
        <v>10.3</v>
      </c>
      <c r="E11" s="341">
        <v>40</v>
      </c>
      <c r="F11" s="341">
        <v>1.1000000000000001</v>
      </c>
      <c r="G11" s="341">
        <f>C11-E11</f>
        <v>-10.388500000000001</v>
      </c>
      <c r="H11" s="341">
        <f>C11/E11</f>
        <v>0.74028749999999999</v>
      </c>
      <c r="I11" s="97"/>
    </row>
    <row r="12" spans="1:9" ht="15" customHeight="1">
      <c r="A12" s="5"/>
      <c r="B12" s="342" t="s">
        <v>66</v>
      </c>
      <c r="C12" s="339"/>
      <c r="I12" s="97"/>
    </row>
    <row r="13" spans="1:9" ht="15" customHeight="1">
      <c r="A13" s="5"/>
      <c r="B13" s="301" t="s">
        <v>67</v>
      </c>
      <c r="C13" s="339"/>
    </row>
    <row r="14" spans="1:9" ht="15" customHeight="1">
      <c r="A14" s="5"/>
      <c r="B14" s="3" t="s">
        <v>68</v>
      </c>
    </row>
    <row r="15" spans="1:9" ht="15" customHeight="1">
      <c r="A15" s="5"/>
      <c r="B15" s="3" t="s">
        <v>69</v>
      </c>
    </row>
    <row r="16" spans="1:9" ht="15" customHeight="1">
      <c r="A16" s="5"/>
      <c r="B16" s="3" t="s">
        <v>70</v>
      </c>
    </row>
    <row r="17" spans="1:2" ht="15" customHeight="1">
      <c r="A17" s="5"/>
      <c r="B17" s="154" t="s">
        <v>71</v>
      </c>
    </row>
    <row r="18" spans="1:2" ht="14.5">
      <c r="B18" s="301" t="s">
        <v>72</v>
      </c>
    </row>
  </sheetData>
  <mergeCells count="1">
    <mergeCell ref="C3:H3"/>
  </mergeCells>
  <hyperlinks>
    <hyperlink ref="A1" r:id="rId1" location="Index!A1" xr:uid="{C400053B-FB76-4A60-974A-58A0AC4F914F}"/>
  </hyperlinks>
  <pageMargins left="0.7" right="0.7" top="0.75" bottom="0.75" header="0.3" footer="0.3"/>
  <pageSetup paperSize="9" scale="75" orientation="landscape" r:id="rId2"/>
  <headerFooter>
    <oddFooter>&amp;L&amp;1#&amp;"Calibri"&amp;11&amp;K000000OFFICIAL: Sensitive</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H17"/>
  <sheetViews>
    <sheetView showGridLines="0" zoomScaleNormal="100" zoomScaleSheetLayoutView="235" workbookViewId="0">
      <selection activeCell="B3" sqref="B3:F10"/>
    </sheetView>
  </sheetViews>
  <sheetFormatPr defaultRowHeight="14.5"/>
  <cols>
    <col min="1" max="2" width="8.81640625" customWidth="1"/>
    <col min="3" max="6" width="9.7265625" style="343" customWidth="1"/>
    <col min="7" max="7" width="7.1796875" style="343" bestFit="1" customWidth="1"/>
    <col min="8" max="8" width="10.1796875" style="343" customWidth="1"/>
  </cols>
  <sheetData>
    <row r="1" spans="1:8">
      <c r="A1" s="2" t="s">
        <v>53</v>
      </c>
    </row>
    <row r="2" spans="1:8">
      <c r="B2" s="111" t="s">
        <v>73</v>
      </c>
    </row>
    <row r="3" spans="1:8" ht="35.5">
      <c r="B3" s="116" t="s">
        <v>58</v>
      </c>
      <c r="C3" s="344" t="s">
        <v>74</v>
      </c>
      <c r="D3" s="344" t="s">
        <v>75</v>
      </c>
      <c r="E3" s="344" t="s">
        <v>76</v>
      </c>
      <c r="F3" s="345" t="s">
        <v>77</v>
      </c>
      <c r="G3" s="344" t="s">
        <v>63</v>
      </c>
      <c r="H3" s="345" t="s">
        <v>78</v>
      </c>
    </row>
    <row r="4" spans="1:8">
      <c r="B4" s="274">
        <v>2017</v>
      </c>
      <c r="C4" s="135">
        <v>35.048099999999998</v>
      </c>
      <c r="D4" s="346">
        <v>12.2</v>
      </c>
      <c r="E4" s="135">
        <v>12.1648</v>
      </c>
      <c r="F4" s="346">
        <v>2.7</v>
      </c>
      <c r="G4" s="135">
        <f>C4-E4</f>
        <v>22.883299999999998</v>
      </c>
      <c r="H4" s="135">
        <f>C4/E4</f>
        <v>2.8811077864001051</v>
      </c>
    </row>
    <row r="5" spans="1:8">
      <c r="B5" s="274">
        <v>2018</v>
      </c>
      <c r="C5" s="135">
        <v>34.360700000000001</v>
      </c>
      <c r="D5" s="346">
        <v>16.8</v>
      </c>
      <c r="E5" s="135">
        <v>12.233000000000001</v>
      </c>
      <c r="F5" s="346">
        <v>4.9000000000000004</v>
      </c>
      <c r="G5" s="347">
        <f t="shared" ref="G5:G7" si="0">C5-E5</f>
        <v>22.127700000000001</v>
      </c>
      <c r="H5" s="347">
        <f t="shared" ref="H5:H7" si="1">C5/E5</f>
        <v>2.8088531022643668</v>
      </c>
    </row>
    <row r="6" spans="1:8">
      <c r="B6" s="274">
        <v>2019</v>
      </c>
      <c r="C6" s="135">
        <v>30.5931</v>
      </c>
      <c r="D6" s="346">
        <v>21.3</v>
      </c>
      <c r="E6" s="135">
        <v>12.1646</v>
      </c>
      <c r="F6" s="346">
        <v>4.8</v>
      </c>
      <c r="G6" s="347">
        <f t="shared" si="0"/>
        <v>18.4285</v>
      </c>
      <c r="H6" s="347">
        <f t="shared" si="1"/>
        <v>2.514928563207997</v>
      </c>
    </row>
    <row r="7" spans="1:8">
      <c r="B7" s="274">
        <v>2020</v>
      </c>
      <c r="C7" s="135">
        <v>21.951699999999999</v>
      </c>
      <c r="D7" s="348">
        <v>15.6</v>
      </c>
      <c r="E7" s="135">
        <v>11.846</v>
      </c>
      <c r="F7" s="348">
        <v>2.9</v>
      </c>
      <c r="G7" s="347">
        <f t="shared" si="0"/>
        <v>10.105699999999999</v>
      </c>
      <c r="H7" s="347">
        <f t="shared" si="1"/>
        <v>1.8530896505149417</v>
      </c>
    </row>
    <row r="8" spans="1:8">
      <c r="B8" s="274">
        <v>2021</v>
      </c>
      <c r="C8" s="349" t="s">
        <v>65</v>
      </c>
      <c r="D8" s="349" t="s">
        <v>65</v>
      </c>
      <c r="E8" s="349" t="s">
        <v>65</v>
      </c>
      <c r="F8" s="349" t="s">
        <v>65</v>
      </c>
      <c r="G8" s="349" t="s">
        <v>65</v>
      </c>
      <c r="H8" s="349" t="s">
        <v>65</v>
      </c>
    </row>
    <row r="9" spans="1:8">
      <c r="B9" s="274">
        <v>2022</v>
      </c>
      <c r="C9" s="135">
        <v>24.748480000000001</v>
      </c>
      <c r="D9" s="348">
        <v>22.4</v>
      </c>
      <c r="E9" s="135">
        <v>9.9445460000000008</v>
      </c>
      <c r="F9" s="348">
        <v>4.7</v>
      </c>
      <c r="G9" s="347">
        <f>C9-E9</f>
        <v>14.803934</v>
      </c>
      <c r="H9" s="347">
        <f>C9/E9</f>
        <v>2.4886485516784775</v>
      </c>
    </row>
    <row r="10" spans="1:8">
      <c r="B10" s="350">
        <v>2023</v>
      </c>
      <c r="C10" s="351">
        <v>25.3</v>
      </c>
      <c r="D10" s="352">
        <v>11.7</v>
      </c>
      <c r="E10" s="351">
        <v>9.8000000000000007</v>
      </c>
      <c r="F10" s="352">
        <v>2.7</v>
      </c>
      <c r="G10" s="353">
        <f>C10-E10</f>
        <v>15.5</v>
      </c>
      <c r="H10" s="353">
        <f>C10/E10</f>
        <v>2.5816326530612246</v>
      </c>
    </row>
    <row r="11" spans="1:8" ht="15" customHeight="1">
      <c r="A11" s="5"/>
      <c r="B11" s="342" t="s">
        <v>66</v>
      </c>
      <c r="C11" s="349"/>
    </row>
    <row r="12" spans="1:8" ht="15" customHeight="1">
      <c r="A12" s="5"/>
      <c r="B12" s="301" t="s">
        <v>67</v>
      </c>
      <c r="C12" s="349"/>
    </row>
    <row r="13" spans="1:8" ht="15" customHeight="1">
      <c r="B13" s="3" t="s">
        <v>68</v>
      </c>
    </row>
    <row r="14" spans="1:8" ht="15" customHeight="1">
      <c r="B14" s="3" t="s">
        <v>69</v>
      </c>
    </row>
    <row r="15" spans="1:8" ht="15" customHeight="1">
      <c r="B15" s="3" t="s">
        <v>70</v>
      </c>
    </row>
    <row r="16" spans="1:8">
      <c r="B16" s="154" t="s">
        <v>71</v>
      </c>
    </row>
    <row r="17" spans="2:2">
      <c r="B17" s="301" t="s">
        <v>72</v>
      </c>
    </row>
  </sheetData>
  <hyperlinks>
    <hyperlink ref="A1" r:id="rId1" location="Index!A1" xr:uid="{DCD0FA01-9EE7-4E0B-81BA-66F226B0A413}"/>
  </hyperlinks>
  <pageMargins left="0.7" right="0.7" top="0.75" bottom="0.75" header="0.3" footer="0.3"/>
  <pageSetup paperSize="9" scale="92" orientation="landscape" r:id="rId2"/>
  <headerFooter>
    <oddFooter>&amp;L&amp;1#&amp;"Calibri"&amp;11&amp;K000000OFFICIAL: Sensitive</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J85"/>
  <sheetViews>
    <sheetView showGridLines="0" topLeftCell="A38" zoomScaleNormal="100" zoomScaleSheetLayoutView="70" workbookViewId="0">
      <selection activeCell="C64" sqref="C64:C79"/>
    </sheetView>
  </sheetViews>
  <sheetFormatPr defaultRowHeight="14.5"/>
  <cols>
    <col min="2" max="2" width="9.1796875" style="14"/>
    <col min="3" max="3" width="14.1796875" style="10" customWidth="1"/>
    <col min="4" max="4" width="13.26953125" style="10" customWidth="1"/>
    <col min="5" max="5" width="14.453125" style="10" customWidth="1"/>
    <col min="6" max="6" width="9.1796875" style="10"/>
  </cols>
  <sheetData>
    <row r="1" spans="1:10">
      <c r="A1" s="2" t="s">
        <v>53</v>
      </c>
      <c r="H1" s="2"/>
      <c r="J1" s="2"/>
    </row>
    <row r="2" spans="1:10" ht="35.15" customHeight="1">
      <c r="B2" s="387" t="s">
        <v>79</v>
      </c>
      <c r="C2" s="387"/>
      <c r="D2" s="387"/>
      <c r="E2" s="387"/>
      <c r="F2" s="387"/>
      <c r="G2" s="387"/>
      <c r="H2" s="387"/>
      <c r="I2" s="387"/>
      <c r="J2" s="387"/>
    </row>
    <row r="3" spans="1:10" ht="23">
      <c r="B3" s="116" t="s">
        <v>58</v>
      </c>
      <c r="C3" s="116" t="s">
        <v>80</v>
      </c>
      <c r="D3" s="117" t="s">
        <v>81</v>
      </c>
      <c r="E3" s="117" t="s">
        <v>82</v>
      </c>
      <c r="F3" s="118" t="s">
        <v>83</v>
      </c>
      <c r="G3" s="153"/>
      <c r="H3" s="153"/>
      <c r="I3" s="153"/>
      <c r="J3" s="153"/>
    </row>
    <row r="4" spans="1:10">
      <c r="B4" s="119" t="s">
        <v>84</v>
      </c>
      <c r="C4" s="121">
        <v>35.710087043999998</v>
      </c>
      <c r="D4" s="121">
        <v>26.861343414</v>
      </c>
      <c r="E4" s="121">
        <v>8.8487436299999978</v>
      </c>
      <c r="F4" s="121">
        <v>1.3294229738855159</v>
      </c>
      <c r="G4" s="153"/>
      <c r="H4" s="153"/>
      <c r="I4" s="153"/>
      <c r="J4" s="153"/>
    </row>
    <row r="5" spans="1:10">
      <c r="B5" s="119" t="s">
        <v>85</v>
      </c>
      <c r="C5" s="121">
        <v>38.295191539999998</v>
      </c>
      <c r="D5" s="121">
        <v>26.050263933</v>
      </c>
      <c r="E5" s="121">
        <v>12.244927606999997</v>
      </c>
      <c r="F5" s="121">
        <v>1.4700500401260175</v>
      </c>
      <c r="G5" s="153"/>
      <c r="H5" s="153"/>
      <c r="I5" s="153"/>
      <c r="J5" s="153"/>
    </row>
    <row r="6" spans="1:10">
      <c r="B6" s="119" t="s">
        <v>86</v>
      </c>
      <c r="C6" s="121">
        <v>40.008085457999996</v>
      </c>
      <c r="D6" s="121">
        <v>26.081853336000002</v>
      </c>
      <c r="E6" s="121">
        <v>13.926232121999995</v>
      </c>
      <c r="F6" s="121">
        <v>1.5339433491399184</v>
      </c>
      <c r="G6" s="153"/>
      <c r="H6" s="153"/>
      <c r="I6" s="153"/>
      <c r="J6" s="153"/>
    </row>
    <row r="7" spans="1:10">
      <c r="B7" s="119" t="s">
        <v>87</v>
      </c>
      <c r="C7" s="121">
        <v>41.433514103</v>
      </c>
      <c r="D7" s="121">
        <v>24.831604915</v>
      </c>
      <c r="E7" s="121">
        <v>16.601909188</v>
      </c>
      <c r="F7" s="121">
        <v>1.6685797895395518</v>
      </c>
      <c r="G7" s="153"/>
      <c r="H7" s="153"/>
      <c r="I7" s="153"/>
      <c r="J7" s="153"/>
    </row>
    <row r="8" spans="1:10">
      <c r="B8" s="119" t="s">
        <v>88</v>
      </c>
      <c r="C8" s="121">
        <v>47.509349088</v>
      </c>
      <c r="D8" s="121">
        <v>24.720167616000001</v>
      </c>
      <c r="E8" s="121">
        <v>22.789181471999999</v>
      </c>
      <c r="F8" s="121">
        <v>1.9218862034434516</v>
      </c>
      <c r="G8" s="153"/>
      <c r="H8" s="153"/>
      <c r="I8" s="153"/>
      <c r="J8" s="153"/>
    </row>
    <row r="9" spans="1:10">
      <c r="B9" s="119" t="s">
        <v>89</v>
      </c>
      <c r="C9" s="121">
        <v>35.493246874</v>
      </c>
      <c r="D9" s="121">
        <v>21.800274544000001</v>
      </c>
      <c r="E9" s="121">
        <v>13.69297233</v>
      </c>
      <c r="F9" s="121">
        <v>1.6281100865203857</v>
      </c>
      <c r="G9" s="153"/>
      <c r="H9" s="153"/>
      <c r="I9" s="153"/>
      <c r="J9" s="153"/>
    </row>
    <row r="10" spans="1:10">
      <c r="B10" s="119" t="s">
        <v>90</v>
      </c>
      <c r="C10" s="121">
        <v>42.171404625000001</v>
      </c>
      <c r="D10" s="121">
        <v>22.983556514</v>
      </c>
      <c r="E10" s="121">
        <v>19.187848111000001</v>
      </c>
      <c r="F10" s="121">
        <v>1.8348511292981173</v>
      </c>
      <c r="G10" s="153"/>
      <c r="H10" s="153"/>
      <c r="I10" s="153"/>
      <c r="J10" s="153"/>
    </row>
    <row r="11" spans="1:10">
      <c r="B11" s="119" t="s">
        <v>91</v>
      </c>
      <c r="C11" s="121">
        <v>46.6</v>
      </c>
      <c r="D11" s="121">
        <v>24</v>
      </c>
      <c r="E11" s="121">
        <v>22.6</v>
      </c>
      <c r="F11" s="121">
        <v>1.9416666666666667</v>
      </c>
      <c r="G11" s="153"/>
      <c r="H11" s="153"/>
      <c r="I11" s="153"/>
      <c r="J11" s="153"/>
    </row>
    <row r="12" spans="1:10">
      <c r="B12" s="119" t="s">
        <v>92</v>
      </c>
      <c r="C12" s="121">
        <v>51.5</v>
      </c>
      <c r="D12" s="121">
        <v>25.3</v>
      </c>
      <c r="E12" s="121">
        <v>26.2</v>
      </c>
      <c r="F12" s="121">
        <v>2.0355731225296441</v>
      </c>
      <c r="G12" s="153"/>
      <c r="H12" s="153"/>
      <c r="I12" s="153"/>
      <c r="J12" s="153"/>
    </row>
    <row r="13" spans="1:10">
      <c r="B13" s="119" t="s">
        <v>93</v>
      </c>
      <c r="C13" s="121">
        <v>57.8</v>
      </c>
      <c r="D13" s="121">
        <v>26.1</v>
      </c>
      <c r="E13" s="121">
        <v>31.699999999999996</v>
      </c>
      <c r="F13" s="121">
        <v>2.2145593869731797</v>
      </c>
      <c r="G13" s="153"/>
      <c r="H13" s="153"/>
      <c r="I13" s="153"/>
      <c r="J13" s="153"/>
    </row>
    <row r="14" spans="1:10">
      <c r="B14" s="119" t="s">
        <v>94</v>
      </c>
      <c r="C14" s="121">
        <v>57.3</v>
      </c>
      <c r="D14" s="121">
        <v>26.3</v>
      </c>
      <c r="E14" s="121">
        <v>30.999999999999996</v>
      </c>
      <c r="F14" s="121">
        <v>2.1787072243346004</v>
      </c>
      <c r="G14" s="153"/>
      <c r="H14" s="153"/>
      <c r="I14" s="153"/>
      <c r="J14" s="153"/>
    </row>
    <row r="15" spans="1:10">
      <c r="B15" s="119" t="s">
        <v>95</v>
      </c>
      <c r="C15" s="121">
        <v>61.6</v>
      </c>
      <c r="D15" s="121">
        <v>26.9</v>
      </c>
      <c r="E15" s="121">
        <v>34.700000000000003</v>
      </c>
      <c r="F15" s="121">
        <v>2.2899628252788107</v>
      </c>
      <c r="G15" s="153"/>
      <c r="H15" s="153"/>
      <c r="I15" s="153"/>
      <c r="J15" s="153"/>
    </row>
    <row r="16" spans="1:10">
      <c r="B16" s="119" t="s">
        <v>96</v>
      </c>
      <c r="C16" s="121">
        <v>65.099999999999994</v>
      </c>
      <c r="D16" s="121">
        <v>24.9</v>
      </c>
      <c r="E16" s="121">
        <v>40.199999999999996</v>
      </c>
      <c r="F16" s="121">
        <v>2.6144578313253013</v>
      </c>
      <c r="G16" s="279"/>
      <c r="H16" s="279"/>
      <c r="I16" s="153"/>
      <c r="J16" s="153"/>
    </row>
    <row r="17" spans="2:10">
      <c r="B17" s="119" t="s">
        <v>97</v>
      </c>
      <c r="C17" s="121">
        <v>54.8</v>
      </c>
      <c r="D17" s="121">
        <v>21.5</v>
      </c>
      <c r="E17" s="121">
        <v>33.299999999999997</v>
      </c>
      <c r="F17" s="121">
        <v>2.5488372093023255</v>
      </c>
      <c r="G17" s="279"/>
      <c r="H17" s="279"/>
      <c r="I17" s="153"/>
      <c r="J17" s="153"/>
    </row>
    <row r="18" spans="2:10" ht="15" customHeight="1">
      <c r="B18" s="119" t="s">
        <v>98</v>
      </c>
      <c r="C18" s="121">
        <v>55</v>
      </c>
      <c r="D18" s="121">
        <v>21.7</v>
      </c>
      <c r="E18" s="121">
        <v>33.299999999999997</v>
      </c>
      <c r="F18" s="121">
        <v>2.5345622119815667</v>
      </c>
      <c r="G18" s="291"/>
      <c r="H18" s="291"/>
      <c r="I18" s="291"/>
      <c r="J18" s="291"/>
    </row>
    <row r="19" spans="2:10" ht="15" customHeight="1">
      <c r="B19" s="119" t="s">
        <v>99</v>
      </c>
      <c r="C19" s="121">
        <v>54.8</v>
      </c>
      <c r="D19" s="121">
        <v>24.5</v>
      </c>
      <c r="E19" s="121">
        <v>30.299999999999997</v>
      </c>
      <c r="F19" s="121">
        <v>2.2367346938775508</v>
      </c>
      <c r="G19" s="291"/>
      <c r="H19" s="291"/>
      <c r="I19" s="291"/>
      <c r="J19" s="291"/>
    </row>
    <row r="20" spans="2:10">
      <c r="B20" s="324" t="s">
        <v>100</v>
      </c>
      <c r="C20" s="325"/>
      <c r="D20" s="325"/>
      <c r="E20" s="325"/>
      <c r="F20" s="325"/>
      <c r="G20" s="293"/>
      <c r="H20" s="270"/>
      <c r="I20" s="270"/>
      <c r="J20" s="214"/>
    </row>
    <row r="21" spans="2:10">
      <c r="B21" s="270"/>
      <c r="C21" s="270"/>
      <c r="D21" s="270"/>
      <c r="E21" s="270"/>
      <c r="F21" s="270"/>
      <c r="G21" s="153"/>
      <c r="H21" s="153"/>
      <c r="I21" s="153"/>
      <c r="J21" s="153"/>
    </row>
    <row r="22" spans="2:10" ht="45" customHeight="1">
      <c r="B22" s="388" t="s">
        <v>101</v>
      </c>
      <c r="C22" s="388"/>
      <c r="D22" s="388"/>
      <c r="E22" s="388"/>
      <c r="F22" s="388"/>
      <c r="G22" s="388"/>
      <c r="H22" s="388"/>
      <c r="I22" s="388"/>
      <c r="J22" s="388"/>
    </row>
    <row r="23" spans="2:10" ht="23">
      <c r="B23" s="116" t="s">
        <v>58</v>
      </c>
      <c r="C23" s="116" t="s">
        <v>102</v>
      </c>
      <c r="D23" s="117" t="s">
        <v>103</v>
      </c>
      <c r="E23" s="117" t="s">
        <v>82</v>
      </c>
      <c r="F23" s="118" t="s">
        <v>83</v>
      </c>
      <c r="G23" s="153"/>
      <c r="H23" s="153"/>
      <c r="I23" s="153"/>
      <c r="J23" s="153"/>
    </row>
    <row r="24" spans="2:10">
      <c r="B24" s="119" t="s">
        <v>84</v>
      </c>
      <c r="C24" s="121">
        <v>1.1389561238000001</v>
      </c>
      <c r="D24" s="121">
        <v>0.66295644850000002</v>
      </c>
      <c r="E24" s="121">
        <v>0.47599967530000009</v>
      </c>
      <c r="F24" s="121">
        <v>1.7179953922719859</v>
      </c>
      <c r="G24" s="153"/>
      <c r="H24" s="153"/>
      <c r="I24" s="153"/>
      <c r="J24" s="153"/>
    </row>
    <row r="25" spans="2:10">
      <c r="B25" s="119" t="s">
        <v>85</v>
      </c>
      <c r="C25" s="121">
        <v>1.1252576466999999</v>
      </c>
      <c r="D25" s="121">
        <v>0.69418206959999995</v>
      </c>
      <c r="E25" s="121">
        <v>0.4310755771</v>
      </c>
      <c r="F25" s="121">
        <v>1.6209834508523007</v>
      </c>
      <c r="G25" s="153"/>
      <c r="H25" s="153"/>
      <c r="I25" s="153"/>
      <c r="J25" s="153"/>
    </row>
    <row r="26" spans="2:10">
      <c r="B26" s="119" t="s">
        <v>86</v>
      </c>
      <c r="C26" s="121">
        <v>1.0140225502</v>
      </c>
      <c r="D26" s="121">
        <v>0.63733908480000001</v>
      </c>
      <c r="E26" s="121">
        <v>0.37668346539999997</v>
      </c>
      <c r="F26" s="121">
        <v>1.59102520837586</v>
      </c>
      <c r="G26" s="153"/>
      <c r="H26" s="153"/>
      <c r="I26" s="153"/>
      <c r="J26" s="153"/>
    </row>
    <row r="27" spans="2:10">
      <c r="B27" s="119" t="s">
        <v>87</v>
      </c>
      <c r="C27" s="121">
        <v>1.1254989763000001</v>
      </c>
      <c r="D27" s="121">
        <v>0.7082892059</v>
      </c>
      <c r="E27" s="121">
        <v>0.41720977040000007</v>
      </c>
      <c r="F27" s="121">
        <v>1.5890387244711222</v>
      </c>
      <c r="G27" s="153"/>
      <c r="H27" s="153"/>
      <c r="I27" s="153"/>
      <c r="J27" s="153"/>
    </row>
    <row r="28" spans="2:10">
      <c r="B28" s="119" t="s">
        <v>88</v>
      </c>
      <c r="C28" s="121">
        <v>1.4697209867000001</v>
      </c>
      <c r="D28" s="121">
        <v>0.6674626172</v>
      </c>
      <c r="E28" s="121">
        <v>0.80225836950000007</v>
      </c>
      <c r="F28" s="121">
        <v>2.2019525121353869</v>
      </c>
      <c r="G28" s="153"/>
      <c r="H28" s="153"/>
      <c r="I28" s="153"/>
      <c r="J28" s="153"/>
    </row>
    <row r="29" spans="2:10">
      <c r="B29" s="119" t="s">
        <v>89</v>
      </c>
      <c r="C29" s="121">
        <v>1.2598260808999999</v>
      </c>
      <c r="D29" s="121">
        <v>0.76277734500000005</v>
      </c>
      <c r="E29" s="121">
        <v>0.49704873589999987</v>
      </c>
      <c r="F29" s="121">
        <v>1.651630176431105</v>
      </c>
      <c r="G29" s="153"/>
      <c r="H29" s="153"/>
      <c r="I29" s="153"/>
      <c r="J29" s="153"/>
    </row>
    <row r="30" spans="2:10">
      <c r="B30" s="119" t="s">
        <v>90</v>
      </c>
      <c r="C30" s="121">
        <v>3.4836122452999998</v>
      </c>
      <c r="D30" s="121">
        <v>1.3365603210999999</v>
      </c>
      <c r="E30" s="121">
        <v>2.1470519241999999</v>
      </c>
      <c r="F30" s="121">
        <v>2.6064010657094467</v>
      </c>
      <c r="G30" s="153"/>
      <c r="H30" s="153"/>
      <c r="I30" s="153"/>
      <c r="J30" s="153"/>
    </row>
    <row r="31" spans="2:10">
      <c r="B31" s="119" t="s">
        <v>91</v>
      </c>
      <c r="C31" s="121">
        <v>5.0999999999999996</v>
      </c>
      <c r="D31" s="121">
        <v>1.6</v>
      </c>
      <c r="E31" s="121">
        <v>3.4999999999999996</v>
      </c>
      <c r="F31" s="121">
        <v>3.1874999999999996</v>
      </c>
      <c r="G31" s="153"/>
      <c r="H31" s="153"/>
      <c r="I31" s="153"/>
      <c r="J31" s="153"/>
    </row>
    <row r="32" spans="2:10">
      <c r="B32" s="119" t="s">
        <v>92</v>
      </c>
      <c r="C32" s="121">
        <v>4.8</v>
      </c>
      <c r="D32" s="121">
        <v>1.8</v>
      </c>
      <c r="E32" s="121">
        <v>3</v>
      </c>
      <c r="F32" s="121">
        <v>2.6666666666666665</v>
      </c>
      <c r="G32" s="153"/>
      <c r="H32" s="153"/>
      <c r="I32" s="153"/>
      <c r="J32" s="153"/>
    </row>
    <row r="33" spans="2:10">
      <c r="B33" s="119" t="s">
        <v>93</v>
      </c>
      <c r="C33" s="121">
        <v>5.4</v>
      </c>
      <c r="D33" s="121">
        <v>1.8</v>
      </c>
      <c r="E33" s="121">
        <v>3.6000000000000005</v>
      </c>
      <c r="F33" s="121">
        <v>3</v>
      </c>
      <c r="G33" s="153"/>
      <c r="H33" s="153"/>
      <c r="I33" s="153"/>
      <c r="J33" s="153"/>
    </row>
    <row r="34" spans="2:10">
      <c r="B34" s="119" t="s">
        <v>94</v>
      </c>
      <c r="C34" s="121">
        <v>5.0999999999999996</v>
      </c>
      <c r="D34" s="121">
        <v>2.5</v>
      </c>
      <c r="E34" s="121">
        <v>2.5999999999999996</v>
      </c>
      <c r="F34" s="121">
        <v>2.04</v>
      </c>
      <c r="G34" s="153"/>
      <c r="H34" s="153"/>
      <c r="I34" s="153"/>
      <c r="J34" s="153"/>
    </row>
    <row r="35" spans="2:10">
      <c r="B35" s="119" t="s">
        <v>95</v>
      </c>
      <c r="C35" s="121">
        <v>6.1</v>
      </c>
      <c r="D35" s="121">
        <v>2.2999999999999998</v>
      </c>
      <c r="E35" s="121">
        <v>3.8</v>
      </c>
      <c r="F35" s="121">
        <v>2.6521739130434785</v>
      </c>
      <c r="G35" s="153"/>
      <c r="H35" s="153"/>
      <c r="I35" s="153"/>
      <c r="J35" s="153"/>
    </row>
    <row r="36" spans="2:10">
      <c r="B36" s="119" t="s">
        <v>96</v>
      </c>
      <c r="C36" s="121">
        <v>6.1</v>
      </c>
      <c r="D36" s="121">
        <v>2.1</v>
      </c>
      <c r="E36" s="121">
        <v>3.9999999999999996</v>
      </c>
      <c r="F36" s="121">
        <v>2.9047619047619047</v>
      </c>
      <c r="G36" s="153"/>
      <c r="H36" s="153"/>
      <c r="I36" s="153"/>
      <c r="J36" s="153"/>
    </row>
    <row r="37" spans="2:10">
      <c r="B37" s="119" t="s">
        <v>97</v>
      </c>
      <c r="C37" s="121">
        <v>4.0999999999999996</v>
      </c>
      <c r="D37" s="121">
        <v>0.9</v>
      </c>
      <c r="E37" s="121">
        <v>3.1999999999999997</v>
      </c>
      <c r="F37" s="121">
        <v>4.5555555555555554</v>
      </c>
      <c r="G37" s="153"/>
      <c r="H37" s="153"/>
      <c r="I37" s="153"/>
      <c r="J37" s="153"/>
    </row>
    <row r="38" spans="2:10" ht="14.5" customHeight="1">
      <c r="B38" s="119" t="s">
        <v>98</v>
      </c>
      <c r="C38" s="121">
        <v>4.7</v>
      </c>
      <c r="D38" s="121">
        <v>1.5</v>
      </c>
      <c r="E38" s="121">
        <v>3.2</v>
      </c>
      <c r="F38" s="121">
        <v>3.1333333333333333</v>
      </c>
      <c r="G38" s="291"/>
      <c r="H38" s="291"/>
      <c r="I38" s="291"/>
      <c r="J38" s="291"/>
    </row>
    <row r="39" spans="2:10" ht="14.5" customHeight="1">
      <c r="B39" s="119" t="s">
        <v>99</v>
      </c>
      <c r="C39" s="121">
        <v>4.5</v>
      </c>
      <c r="D39" s="121">
        <v>1.6</v>
      </c>
      <c r="E39" s="121">
        <v>2.9</v>
      </c>
      <c r="F39" s="121">
        <v>2.8125</v>
      </c>
      <c r="G39" s="291"/>
      <c r="H39" s="291"/>
      <c r="I39" s="291"/>
      <c r="J39" s="291"/>
    </row>
    <row r="40" spans="2:10">
      <c r="B40" s="324" t="s">
        <v>100</v>
      </c>
      <c r="C40" s="325"/>
      <c r="D40" s="325"/>
      <c r="E40" s="325"/>
      <c r="F40" s="325"/>
      <c r="G40" s="153"/>
      <c r="H40" s="153"/>
      <c r="I40" s="153"/>
      <c r="J40" s="153"/>
    </row>
    <row r="41" spans="2:10">
      <c r="B41" s="388" t="s">
        <v>104</v>
      </c>
      <c r="C41" s="388"/>
      <c r="D41" s="388"/>
      <c r="E41" s="388"/>
      <c r="F41" s="388"/>
      <c r="G41" s="388"/>
      <c r="H41" s="388"/>
      <c r="I41" s="388"/>
      <c r="J41" s="388"/>
    </row>
    <row r="42" spans="2:10" ht="39.65" customHeight="1">
      <c r="B42" s="388"/>
      <c r="C42" s="388"/>
      <c r="D42" s="388"/>
      <c r="E42" s="388"/>
      <c r="F42" s="388"/>
      <c r="G42" s="388"/>
      <c r="H42" s="388"/>
      <c r="I42" s="388"/>
      <c r="J42" s="388"/>
    </row>
    <row r="43" spans="2:10" ht="23">
      <c r="B43" s="116" t="s">
        <v>58</v>
      </c>
      <c r="C43" s="116" t="s">
        <v>80</v>
      </c>
      <c r="D43" s="117" t="s">
        <v>81</v>
      </c>
      <c r="E43" s="117" t="s">
        <v>82</v>
      </c>
      <c r="F43" s="118" t="s">
        <v>83</v>
      </c>
      <c r="G43" s="153"/>
      <c r="H43" s="153"/>
      <c r="I43" s="153"/>
      <c r="J43" s="153"/>
    </row>
    <row r="44" spans="2:10">
      <c r="B44" s="119" t="s">
        <v>84</v>
      </c>
      <c r="C44" s="121">
        <v>13.403687006</v>
      </c>
      <c r="D44" s="121">
        <v>11.513504405000001</v>
      </c>
      <c r="E44" s="121">
        <v>1.8901826009999994</v>
      </c>
      <c r="F44" s="121">
        <v>1.1641709191668128</v>
      </c>
      <c r="G44" s="153"/>
      <c r="H44" s="153"/>
      <c r="I44" s="153"/>
      <c r="J44" s="153"/>
    </row>
    <row r="45" spans="2:10">
      <c r="B45" s="119" t="s">
        <v>85</v>
      </c>
      <c r="C45" s="121">
        <v>14.294781683</v>
      </c>
      <c r="D45" s="121">
        <v>11.268195886999999</v>
      </c>
      <c r="E45" s="121">
        <v>3.0265857960000009</v>
      </c>
      <c r="F45" s="121">
        <v>1.2685954190316961</v>
      </c>
      <c r="G45" s="153"/>
      <c r="H45" s="153"/>
      <c r="I45" s="153"/>
      <c r="J45" s="153"/>
    </row>
    <row r="46" spans="2:10">
      <c r="B46" s="119" t="s">
        <v>86</v>
      </c>
      <c r="C46" s="121">
        <v>14.331194980999999</v>
      </c>
      <c r="D46" s="121">
        <v>11.360835700999999</v>
      </c>
      <c r="E46" s="121">
        <v>2.9703592800000003</v>
      </c>
      <c r="F46" s="121">
        <v>1.2614560546578932</v>
      </c>
      <c r="G46" s="153"/>
      <c r="H46" s="153"/>
      <c r="I46" s="153"/>
      <c r="J46" s="153"/>
    </row>
    <row r="47" spans="2:10">
      <c r="B47" s="119" t="s">
        <v>87</v>
      </c>
      <c r="C47" s="121">
        <v>18.018087206000001</v>
      </c>
      <c r="D47" s="121">
        <v>11.938687143999999</v>
      </c>
      <c r="E47" s="121">
        <v>6.0794000620000013</v>
      </c>
      <c r="F47" s="121">
        <v>1.5092184750862923</v>
      </c>
      <c r="G47" s="153"/>
      <c r="H47" s="153"/>
      <c r="I47" s="153"/>
      <c r="J47" s="153"/>
    </row>
    <row r="48" spans="2:10">
      <c r="B48" s="119" t="s">
        <v>88</v>
      </c>
      <c r="C48" s="121">
        <v>19.621905395999999</v>
      </c>
      <c r="D48" s="121">
        <v>12.157443893</v>
      </c>
      <c r="E48" s="121">
        <v>7.464461502999999</v>
      </c>
      <c r="F48" s="121">
        <v>1.6139828049955369</v>
      </c>
      <c r="G48" s="153"/>
      <c r="H48" s="153"/>
      <c r="I48" s="153"/>
      <c r="J48" s="153"/>
    </row>
    <row r="49" spans="2:10">
      <c r="B49" s="119" t="s">
        <v>89</v>
      </c>
      <c r="C49" s="121">
        <v>13.85450062</v>
      </c>
      <c r="D49" s="121">
        <v>10.257062603</v>
      </c>
      <c r="E49" s="121">
        <v>3.597438017</v>
      </c>
      <c r="F49" s="121">
        <v>1.3507278990329861</v>
      </c>
      <c r="G49" s="153"/>
      <c r="H49" s="153"/>
      <c r="I49" s="153"/>
      <c r="J49" s="153"/>
    </row>
    <row r="50" spans="2:10">
      <c r="B50" s="119" t="s">
        <v>90</v>
      </c>
      <c r="C50" s="121">
        <v>16.402588919999999</v>
      </c>
      <c r="D50" s="121">
        <v>10.664602236</v>
      </c>
      <c r="E50" s="121">
        <v>5.7379866839999991</v>
      </c>
      <c r="F50" s="121">
        <v>1.5380403841627159</v>
      </c>
      <c r="G50" s="153"/>
      <c r="H50" s="153"/>
      <c r="I50" s="153"/>
      <c r="J50" s="153"/>
    </row>
    <row r="51" spans="2:10">
      <c r="B51" s="119" t="s">
        <v>91</v>
      </c>
      <c r="C51" s="121">
        <v>17.3</v>
      </c>
      <c r="D51" s="121">
        <v>11</v>
      </c>
      <c r="E51" s="121">
        <v>6.3000000000000007</v>
      </c>
      <c r="F51" s="121">
        <v>1.5727272727272728</v>
      </c>
      <c r="G51" s="153"/>
      <c r="H51" s="153"/>
      <c r="I51" s="153"/>
      <c r="J51" s="153"/>
    </row>
    <row r="52" spans="2:10">
      <c r="B52" s="119" t="s">
        <v>92</v>
      </c>
      <c r="C52" s="121">
        <v>18.899999999999999</v>
      </c>
      <c r="D52" s="121">
        <v>11.4</v>
      </c>
      <c r="E52" s="121">
        <v>7.4999999999999982</v>
      </c>
      <c r="F52" s="121">
        <v>1.6578947368421051</v>
      </c>
      <c r="G52" s="153"/>
      <c r="H52" s="153"/>
      <c r="I52" s="153"/>
      <c r="J52" s="153"/>
    </row>
    <row r="53" spans="2:10">
      <c r="B53" s="119" t="s">
        <v>93</v>
      </c>
      <c r="C53" s="121">
        <v>19.600000000000001</v>
      </c>
      <c r="D53" s="121">
        <v>11.5</v>
      </c>
      <c r="E53" s="121">
        <v>8.1000000000000014</v>
      </c>
      <c r="F53" s="121">
        <v>1.7043478260869567</v>
      </c>
      <c r="G53" s="153"/>
      <c r="H53" s="153"/>
      <c r="I53" s="153"/>
      <c r="J53" s="153"/>
    </row>
    <row r="54" spans="2:10">
      <c r="B54" s="119" t="s">
        <v>94</v>
      </c>
      <c r="C54" s="121">
        <v>20.3</v>
      </c>
      <c r="D54" s="121">
        <v>11.3</v>
      </c>
      <c r="E54" s="121">
        <v>9</v>
      </c>
      <c r="F54" s="121">
        <v>1.7964601769911503</v>
      </c>
      <c r="G54" s="153"/>
      <c r="H54" s="153"/>
      <c r="I54" s="153"/>
      <c r="J54" s="153"/>
    </row>
    <row r="55" spans="2:10">
      <c r="B55" s="119" t="s">
        <v>95</v>
      </c>
      <c r="C55" s="121">
        <v>21.4</v>
      </c>
      <c r="D55" s="121">
        <v>11.6</v>
      </c>
      <c r="E55" s="121">
        <v>9.7999999999999989</v>
      </c>
      <c r="F55" s="121">
        <v>1.8448275862068966</v>
      </c>
      <c r="G55" s="153"/>
      <c r="H55" s="153"/>
      <c r="I55" s="153"/>
      <c r="J55" s="153"/>
    </row>
    <row r="56" spans="2:10">
      <c r="B56" s="119" t="s">
        <v>96</v>
      </c>
      <c r="C56" s="121">
        <v>23.4</v>
      </c>
      <c r="D56" s="121">
        <v>10.5</v>
      </c>
      <c r="E56" s="121">
        <v>12.899999999999999</v>
      </c>
      <c r="F56" s="121">
        <v>2.2285714285714286</v>
      </c>
      <c r="G56" s="153"/>
      <c r="H56" s="153"/>
      <c r="I56" s="153"/>
      <c r="J56" s="153"/>
    </row>
    <row r="57" spans="2:10">
      <c r="B57" s="119" t="s">
        <v>97</v>
      </c>
      <c r="C57" s="121">
        <v>21.1</v>
      </c>
      <c r="D57" s="121">
        <v>9.6999999999999993</v>
      </c>
      <c r="E57" s="121">
        <v>11.400000000000002</v>
      </c>
      <c r="F57" s="121">
        <v>2.1752577319587632</v>
      </c>
      <c r="G57" s="153"/>
      <c r="H57" s="153"/>
      <c r="I57" s="153"/>
      <c r="J57" s="153"/>
    </row>
    <row r="58" spans="2:10" ht="14.5" customHeight="1">
      <c r="B58" s="119" t="s">
        <v>98</v>
      </c>
      <c r="C58" s="121">
        <v>21.8</v>
      </c>
      <c r="D58" s="121">
        <v>9.5</v>
      </c>
      <c r="E58" s="121">
        <v>12.3</v>
      </c>
      <c r="F58" s="121">
        <v>2.2947368421052632</v>
      </c>
      <c r="G58" s="291"/>
      <c r="H58" s="291"/>
      <c r="I58" s="291"/>
      <c r="J58" s="291"/>
    </row>
    <row r="59" spans="2:10" ht="14.5" customHeight="1">
      <c r="B59" s="119" t="s">
        <v>99</v>
      </c>
      <c r="C59" s="121">
        <v>20.8</v>
      </c>
      <c r="D59" s="121">
        <v>11</v>
      </c>
      <c r="E59" s="121">
        <v>9.8000000000000007</v>
      </c>
      <c r="F59" s="121">
        <v>1.8909090909090909</v>
      </c>
      <c r="G59" s="291"/>
      <c r="H59" s="291"/>
      <c r="I59" s="291"/>
      <c r="J59" s="291"/>
    </row>
    <row r="60" spans="2:10">
      <c r="B60" s="324" t="s">
        <v>100</v>
      </c>
      <c r="C60" s="325"/>
      <c r="D60" s="325"/>
      <c r="E60" s="325"/>
      <c r="F60" s="325"/>
      <c r="G60" s="153"/>
      <c r="H60" s="153"/>
      <c r="I60" s="153"/>
      <c r="J60" s="153"/>
    </row>
    <row r="61" spans="2:10">
      <c r="B61" s="13"/>
      <c r="C61" s="11"/>
      <c r="D61" s="11"/>
      <c r="E61" s="11"/>
      <c r="F61" s="12"/>
      <c r="G61" s="153"/>
      <c r="H61" s="153"/>
      <c r="I61" s="153"/>
      <c r="J61" s="153"/>
    </row>
    <row r="62" spans="2:10" ht="36" customHeight="1">
      <c r="B62" s="388" t="s">
        <v>105</v>
      </c>
      <c r="C62" s="388"/>
      <c r="D62" s="388"/>
      <c r="E62" s="388"/>
      <c r="F62" s="388"/>
      <c r="G62" s="388"/>
      <c r="H62" s="388"/>
      <c r="I62" s="388"/>
      <c r="J62" s="388"/>
    </row>
    <row r="63" spans="2:10" ht="26">
      <c r="B63" s="16" t="s">
        <v>58</v>
      </c>
      <c r="C63" s="116" t="s">
        <v>80</v>
      </c>
      <c r="D63" s="117" t="s">
        <v>81</v>
      </c>
      <c r="E63" s="211" t="s">
        <v>82</v>
      </c>
      <c r="F63" s="212" t="s">
        <v>83</v>
      </c>
      <c r="G63" s="153"/>
      <c r="H63" s="153"/>
      <c r="I63" s="153"/>
      <c r="J63" s="153"/>
    </row>
    <row r="64" spans="2:10">
      <c r="B64" s="119" t="s">
        <v>84</v>
      </c>
      <c r="C64" s="121">
        <v>21.339496575999998</v>
      </c>
      <c r="D64" s="121">
        <v>14.756196262</v>
      </c>
      <c r="E64" s="121">
        <v>6.5833003139999988</v>
      </c>
      <c r="F64" s="121">
        <v>1.4461380288735548</v>
      </c>
      <c r="G64" s="153"/>
      <c r="H64" s="153"/>
      <c r="I64" s="153"/>
      <c r="J64" s="153"/>
    </row>
    <row r="65" spans="2:10">
      <c r="B65" s="119" t="s">
        <v>85</v>
      </c>
      <c r="C65" s="121">
        <v>23.052925894000001</v>
      </c>
      <c r="D65" s="121">
        <v>14.175889676000001</v>
      </c>
      <c r="E65" s="121">
        <v>8.8770362180000006</v>
      </c>
      <c r="F65" s="121">
        <v>1.6262066382351268</v>
      </c>
      <c r="G65" s="153"/>
      <c r="H65" s="153"/>
      <c r="I65" s="153"/>
      <c r="J65" s="153"/>
    </row>
    <row r="66" spans="2:10">
      <c r="B66" s="119" t="s">
        <v>86</v>
      </c>
      <c r="C66" s="121">
        <v>24.962731648999998</v>
      </c>
      <c r="D66" s="121">
        <v>14.178959833</v>
      </c>
      <c r="E66" s="121">
        <v>10.783771815999998</v>
      </c>
      <c r="F66" s="121">
        <v>1.7605474550327684</v>
      </c>
      <c r="G66" s="153"/>
      <c r="H66" s="153"/>
      <c r="I66" s="153"/>
      <c r="J66" s="153"/>
    </row>
    <row r="67" spans="2:10">
      <c r="B67" s="119" t="s">
        <v>87</v>
      </c>
      <c r="C67" s="121">
        <v>22.497250202</v>
      </c>
      <c r="D67" s="121">
        <v>12.262625679999999</v>
      </c>
      <c r="E67" s="121">
        <v>10.234624522000001</v>
      </c>
      <c r="F67" s="121">
        <v>1.834619337577301</v>
      </c>
      <c r="G67" s="153"/>
      <c r="H67" s="153"/>
      <c r="I67" s="153"/>
      <c r="J67" s="153"/>
    </row>
    <row r="68" spans="2:10">
      <c r="B68" s="119" t="s">
        <v>88</v>
      </c>
      <c r="C68" s="121">
        <v>26.743525682000001</v>
      </c>
      <c r="D68" s="121">
        <v>11.983391379</v>
      </c>
      <c r="E68" s="121">
        <v>14.760134303000001</v>
      </c>
      <c r="F68" s="121">
        <v>2.2317159505335056</v>
      </c>
      <c r="G68" s="153"/>
      <c r="H68" s="153"/>
      <c r="I68" s="153"/>
      <c r="J68" s="153"/>
    </row>
    <row r="69" spans="2:10">
      <c r="B69" s="119" t="s">
        <v>89</v>
      </c>
      <c r="C69" s="121">
        <v>20.547218635</v>
      </c>
      <c r="D69" s="121">
        <v>10.883178745</v>
      </c>
      <c r="E69" s="121">
        <v>9.6640398899999997</v>
      </c>
      <c r="F69" s="121">
        <v>1.8879795247725668</v>
      </c>
      <c r="G69" s="153"/>
      <c r="H69" s="153"/>
      <c r="I69" s="153"/>
      <c r="J69" s="153"/>
    </row>
    <row r="70" spans="2:10">
      <c r="B70" s="119" t="s">
        <v>90</v>
      </c>
      <c r="C70" s="121">
        <v>22.929741660000001</v>
      </c>
      <c r="D70" s="121">
        <v>11.14484075</v>
      </c>
      <c r="E70" s="121">
        <v>11.784900910000001</v>
      </c>
      <c r="F70" s="121">
        <v>2.0574310727589356</v>
      </c>
      <c r="G70" s="153"/>
      <c r="H70" s="153"/>
      <c r="I70" s="153"/>
      <c r="J70" s="153"/>
    </row>
    <row r="71" spans="2:10">
      <c r="B71" s="119" t="s">
        <v>91</v>
      </c>
      <c r="C71" s="121">
        <v>24.8</v>
      </c>
      <c r="D71" s="121">
        <v>11.6</v>
      </c>
      <c r="E71" s="121">
        <v>13.200000000000001</v>
      </c>
      <c r="F71" s="121">
        <v>2.1379310344827589</v>
      </c>
      <c r="G71" s="153"/>
      <c r="H71" s="153"/>
      <c r="I71" s="153"/>
      <c r="J71" s="153"/>
    </row>
    <row r="72" spans="2:10">
      <c r="B72" s="119" t="s">
        <v>92</v>
      </c>
      <c r="C72" s="121">
        <v>28.7</v>
      </c>
      <c r="D72" s="121">
        <v>12.3</v>
      </c>
      <c r="E72" s="121">
        <v>16.399999999999999</v>
      </c>
      <c r="F72" s="121">
        <v>2.333333333333333</v>
      </c>
      <c r="G72" s="153"/>
      <c r="H72" s="153"/>
      <c r="I72" s="153"/>
      <c r="J72" s="153"/>
    </row>
    <row r="73" spans="2:10">
      <c r="B73" s="119" t="s">
        <v>93</v>
      </c>
      <c r="C73" s="121">
        <v>33.4</v>
      </c>
      <c r="D73" s="121">
        <v>13</v>
      </c>
      <c r="E73" s="121">
        <v>20.399999999999999</v>
      </c>
      <c r="F73" s="121">
        <v>2.569230769230769</v>
      </c>
      <c r="G73" s="153"/>
      <c r="H73" s="153"/>
      <c r="I73" s="153"/>
      <c r="J73" s="153"/>
    </row>
    <row r="74" spans="2:10">
      <c r="B74" s="119" t="s">
        <v>94</v>
      </c>
      <c r="C74" s="121">
        <v>32.799999999999997</v>
      </c>
      <c r="D74" s="121">
        <v>12.7</v>
      </c>
      <c r="E74" s="121">
        <v>20.099999999999998</v>
      </c>
      <c r="F74" s="121">
        <v>2.5826771653543306</v>
      </c>
      <c r="G74" s="153"/>
      <c r="H74" s="153"/>
      <c r="I74" s="153"/>
      <c r="J74" s="153"/>
    </row>
    <row r="75" spans="2:10">
      <c r="B75" s="119" t="s">
        <v>95</v>
      </c>
      <c r="C75" s="121">
        <v>35</v>
      </c>
      <c r="D75" s="121">
        <v>13.2</v>
      </c>
      <c r="E75" s="121">
        <v>21.8</v>
      </c>
      <c r="F75" s="121">
        <v>2.6515151515151518</v>
      </c>
      <c r="G75" s="153"/>
      <c r="H75" s="153"/>
      <c r="I75" s="153"/>
      <c r="J75" s="153"/>
    </row>
    <row r="76" spans="2:10">
      <c r="B76" s="119" t="s">
        <v>96</v>
      </c>
      <c r="C76" s="121">
        <v>36.6</v>
      </c>
      <c r="D76" s="121">
        <v>12.5</v>
      </c>
      <c r="E76" s="121">
        <v>24.1</v>
      </c>
      <c r="F76" s="121">
        <v>2.9279999999999999</v>
      </c>
      <c r="G76" s="153"/>
      <c r="H76" s="153"/>
      <c r="I76" s="153"/>
      <c r="J76" s="153"/>
    </row>
    <row r="77" spans="2:10">
      <c r="B77" s="119" t="s">
        <v>97</v>
      </c>
      <c r="C77" s="121">
        <v>30.2</v>
      </c>
      <c r="D77" s="121">
        <v>11</v>
      </c>
      <c r="E77" s="121">
        <v>19.2</v>
      </c>
      <c r="F77" s="121">
        <v>2.7454545454545456</v>
      </c>
      <c r="G77" s="153"/>
      <c r="H77" s="153"/>
      <c r="I77" s="153"/>
      <c r="J77" s="153"/>
    </row>
    <row r="78" spans="2:10" ht="14.5" customHeight="1">
      <c r="B78" s="119" t="s">
        <v>98</v>
      </c>
      <c r="C78" s="121">
        <v>29.5</v>
      </c>
      <c r="D78" s="121">
        <v>10.8</v>
      </c>
      <c r="E78" s="121">
        <v>18.7</v>
      </c>
      <c r="F78" s="121">
        <v>2.7314814814814814</v>
      </c>
      <c r="G78" s="291"/>
      <c r="H78" s="291"/>
      <c r="I78" s="291"/>
      <c r="J78" s="291"/>
    </row>
    <row r="79" spans="2:10" ht="14.5" customHeight="1">
      <c r="B79" s="119" t="s">
        <v>99</v>
      </c>
      <c r="C79" s="121">
        <v>30.2</v>
      </c>
      <c r="D79" s="121">
        <v>12</v>
      </c>
      <c r="E79" s="121">
        <v>18.2</v>
      </c>
      <c r="F79" s="121">
        <v>2.5166666666666666</v>
      </c>
      <c r="G79" s="291"/>
      <c r="H79" s="291"/>
      <c r="I79" s="291"/>
      <c r="J79" s="291"/>
    </row>
    <row r="80" spans="2:10" ht="15" customHeight="1">
      <c r="B80" s="324" t="s">
        <v>100</v>
      </c>
      <c r="C80" s="325"/>
      <c r="D80" s="325"/>
      <c r="E80" s="325"/>
      <c r="F80" s="325"/>
      <c r="G80" s="15"/>
      <c r="H80" s="15"/>
      <c r="I80" s="15"/>
    </row>
    <row r="81" spans="2:9">
      <c r="B81" s="36" t="s">
        <v>106</v>
      </c>
      <c r="C81" s="15"/>
      <c r="D81" s="15"/>
      <c r="E81" s="15"/>
      <c r="F81" s="15"/>
      <c r="G81" s="8"/>
      <c r="H81" s="8"/>
      <c r="I81" s="9"/>
    </row>
    <row r="82" spans="2:9">
      <c r="B82" s="35" t="s">
        <v>107</v>
      </c>
      <c r="C82" s="8"/>
      <c r="D82" s="8"/>
      <c r="E82" s="8"/>
      <c r="F82" s="8"/>
    </row>
    <row r="83" spans="2:9">
      <c r="B83" s="17" t="s">
        <v>108</v>
      </c>
    </row>
    <row r="85" spans="2:9">
      <c r="B85" s="210"/>
    </row>
  </sheetData>
  <mergeCells count="4">
    <mergeCell ref="B2:J2"/>
    <mergeCell ref="B22:J22"/>
    <mergeCell ref="B41:J42"/>
    <mergeCell ref="B62:J62"/>
  </mergeCells>
  <hyperlinks>
    <hyperlink ref="A1" r:id="rId1" location="Index!A1" xr:uid="{F09C3DB1-27DE-40C0-8AB0-A7A239611A0F}"/>
  </hyperlinks>
  <pageMargins left="0.7" right="0.7" top="0.75" bottom="0.75" header="0.3" footer="0.3"/>
  <pageSetup paperSize="9" scale="86" orientation="landscape" r:id="rId2"/>
  <headerFooter>
    <oddFooter>&amp;L&amp;1#&amp;"Calibri"&amp;11&amp;K000000OFFICIAL: Sensitive</oddFooter>
  </headerFooter>
  <rowBreaks count="3" manualBreakCount="3">
    <brk id="20" max="16383" man="1"/>
    <brk id="40" max="10" man="1"/>
    <brk id="60"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I50"/>
  <sheetViews>
    <sheetView showGridLines="0" topLeftCell="A8" zoomScaleNormal="100" zoomScaleSheetLayoutView="40" workbookViewId="0">
      <selection activeCell="G50" sqref="G50:T59"/>
    </sheetView>
  </sheetViews>
  <sheetFormatPr defaultColWidth="9.1796875" defaultRowHeight="14.5"/>
  <cols>
    <col min="2" max="2" width="15.7265625" customWidth="1"/>
    <col min="3" max="3" width="6.54296875" customWidth="1"/>
    <col min="4" max="10" width="10.54296875" customWidth="1"/>
    <col min="11" max="11" width="6.54296875" customWidth="1"/>
    <col min="12" max="12" width="12.81640625" customWidth="1"/>
    <col min="13" max="13" width="12.54296875" customWidth="1"/>
    <col min="14" max="14" width="10.54296875" customWidth="1"/>
    <col min="15" max="15" width="12.1796875" customWidth="1"/>
    <col min="16" max="16" width="10.54296875" customWidth="1"/>
    <col min="17" max="17" width="11.81640625" customWidth="1"/>
    <col min="18" max="18" width="12" customWidth="1"/>
    <col min="19" max="19" width="6.54296875" customWidth="1"/>
    <col min="20" max="26" width="10.54296875" customWidth="1"/>
    <col min="27" max="27" width="6.54296875" customWidth="1"/>
    <col min="28" max="34" width="10.54296875" customWidth="1"/>
    <col min="35" max="35" width="6.54296875" customWidth="1"/>
  </cols>
  <sheetData>
    <row r="1" spans="1:35">
      <c r="A1" s="2" t="s">
        <v>53</v>
      </c>
    </row>
    <row r="2" spans="1:35" ht="14.5" customHeight="1">
      <c r="A2" s="191"/>
      <c r="B2" s="233" t="s">
        <v>109</v>
      </c>
      <c r="C2" s="226"/>
      <c r="D2" s="226"/>
      <c r="E2" s="226"/>
      <c r="F2" s="226"/>
      <c r="G2" s="226"/>
      <c r="H2" s="226"/>
      <c r="I2" s="226"/>
      <c r="J2" s="226"/>
      <c r="K2" s="226"/>
      <c r="L2" s="226"/>
      <c r="M2" s="226"/>
      <c r="N2" s="226"/>
      <c r="O2" s="191"/>
      <c r="P2" s="191"/>
      <c r="Q2" s="191"/>
      <c r="R2" s="191"/>
      <c r="S2" s="234"/>
      <c r="T2" s="234"/>
      <c r="U2" s="191"/>
      <c r="V2" s="191"/>
      <c r="W2" s="191"/>
      <c r="X2" s="191"/>
      <c r="Y2" s="191"/>
      <c r="Z2" s="191"/>
      <c r="AA2" s="390"/>
      <c r="AB2" s="389"/>
      <c r="AC2" s="191"/>
      <c r="AD2" s="191"/>
      <c r="AE2" s="191"/>
      <c r="AF2" s="191"/>
      <c r="AG2" s="191"/>
      <c r="AH2" s="191"/>
      <c r="AI2" s="191"/>
    </row>
    <row r="3" spans="1:35" ht="29.5" customHeight="1">
      <c r="A3" s="191"/>
      <c r="B3" s="227"/>
      <c r="C3" s="310"/>
      <c r="D3" s="391" t="s">
        <v>110</v>
      </c>
      <c r="E3" s="391"/>
      <c r="F3" s="391"/>
      <c r="G3" s="391"/>
      <c r="H3" s="391"/>
      <c r="I3" s="391"/>
      <c r="J3" s="391"/>
      <c r="K3" s="309"/>
      <c r="L3" s="391" t="s">
        <v>111</v>
      </c>
      <c r="M3" s="391"/>
      <c r="N3" s="391"/>
      <c r="O3" s="391"/>
      <c r="P3" s="391"/>
      <c r="Q3" s="391"/>
      <c r="R3" s="391"/>
      <c r="S3" s="309"/>
      <c r="T3" s="391" t="s">
        <v>112</v>
      </c>
      <c r="U3" s="391"/>
      <c r="V3" s="391"/>
      <c r="W3" s="391"/>
      <c r="X3" s="391"/>
      <c r="Y3" s="391"/>
      <c r="Z3" s="391"/>
      <c r="AA3" s="309"/>
      <c r="AB3" s="391" t="s">
        <v>113</v>
      </c>
      <c r="AC3" s="391"/>
      <c r="AD3" s="391"/>
      <c r="AE3" s="391"/>
      <c r="AF3" s="391"/>
      <c r="AG3" s="391"/>
      <c r="AH3" s="391"/>
      <c r="AI3" s="191"/>
    </row>
    <row r="4" spans="1:35" ht="24">
      <c r="A4" s="191"/>
      <c r="B4" s="228" t="s">
        <v>114</v>
      </c>
      <c r="C4" s="170"/>
      <c r="D4" s="236" t="s">
        <v>115</v>
      </c>
      <c r="E4" s="236" t="s">
        <v>116</v>
      </c>
      <c r="F4" s="236" t="s">
        <v>117</v>
      </c>
      <c r="G4" s="236" t="s">
        <v>118</v>
      </c>
      <c r="H4" s="228" t="s">
        <v>119</v>
      </c>
      <c r="I4" s="228" t="s">
        <v>120</v>
      </c>
      <c r="J4" s="309" t="s">
        <v>121</v>
      </c>
      <c r="K4" s="227"/>
      <c r="L4" s="236" t="s">
        <v>115</v>
      </c>
      <c r="M4" s="236" t="s">
        <v>116</v>
      </c>
      <c r="N4" s="236" t="s">
        <v>117</v>
      </c>
      <c r="O4" s="236" t="s">
        <v>118</v>
      </c>
      <c r="P4" s="228" t="s">
        <v>119</v>
      </c>
      <c r="Q4" s="228" t="s">
        <v>120</v>
      </c>
      <c r="R4" s="228" t="s">
        <v>121</v>
      </c>
      <c r="S4" s="227"/>
      <c r="T4" s="236" t="s">
        <v>115</v>
      </c>
      <c r="U4" s="236" t="s">
        <v>116</v>
      </c>
      <c r="V4" s="236" t="s">
        <v>117</v>
      </c>
      <c r="W4" s="236" t="s">
        <v>118</v>
      </c>
      <c r="X4" s="228" t="s">
        <v>119</v>
      </c>
      <c r="Y4" s="228" t="s">
        <v>120</v>
      </c>
      <c r="Z4" s="228" t="s">
        <v>121</v>
      </c>
      <c r="AA4" s="227"/>
      <c r="AB4" s="236" t="s">
        <v>115</v>
      </c>
      <c r="AC4" s="236" t="s">
        <v>116</v>
      </c>
      <c r="AD4" s="236" t="s">
        <v>117</v>
      </c>
      <c r="AE4" s="236" t="s">
        <v>118</v>
      </c>
      <c r="AF4" s="228" t="s">
        <v>119</v>
      </c>
      <c r="AG4" s="228" t="s">
        <v>120</v>
      </c>
      <c r="AH4" s="228" t="s">
        <v>121</v>
      </c>
      <c r="AI4" s="191"/>
    </row>
    <row r="5" spans="1:35" ht="14.5" customHeight="1">
      <c r="A5" s="191"/>
      <c r="B5" s="171" t="s">
        <v>122</v>
      </c>
      <c r="C5" s="171"/>
      <c r="D5" s="171">
        <v>144</v>
      </c>
      <c r="E5">
        <v>168</v>
      </c>
      <c r="F5">
        <v>177</v>
      </c>
      <c r="G5">
        <v>200</v>
      </c>
      <c r="H5">
        <v>234</v>
      </c>
      <c r="I5">
        <v>262</v>
      </c>
      <c r="J5" s="359">
        <v>260</v>
      </c>
      <c r="K5" s="171"/>
      <c r="L5" s="172">
        <v>14149</v>
      </c>
      <c r="M5">
        <v>14439</v>
      </c>
      <c r="N5">
        <v>14898</v>
      </c>
      <c r="O5">
        <v>15314</v>
      </c>
      <c r="P5">
        <v>15886</v>
      </c>
      <c r="Q5">
        <v>16159</v>
      </c>
      <c r="R5">
        <v>16437</v>
      </c>
      <c r="S5" s="171"/>
      <c r="T5" s="294">
        <f t="shared" ref="T5:W20" si="0">D5/D$21</f>
        <v>0.12193056731583404</v>
      </c>
      <c r="U5" s="294">
        <f t="shared" si="0"/>
        <v>0.12650602409638553</v>
      </c>
      <c r="V5" s="294">
        <f>F5/F$21</f>
        <v>0.12447257383966245</v>
      </c>
      <c r="W5" s="294">
        <f>G5/G$21</f>
        <v>0.1316655694535879</v>
      </c>
      <c r="X5" s="294">
        <f t="shared" ref="X5:Z20" si="1">H5/H$21</f>
        <v>0.14507129572225666</v>
      </c>
      <c r="Y5" s="294">
        <f>I5/I$21</f>
        <v>0.15859564164648909</v>
      </c>
      <c r="Z5" s="294">
        <f>J5/J$21</f>
        <v>0.15767131594906003</v>
      </c>
      <c r="AA5" s="173"/>
      <c r="AB5" s="294">
        <f t="shared" ref="AB5:AD20" si="2">L5/L$21</f>
        <v>9.0225611855781859E-2</v>
      </c>
      <c r="AC5" s="294">
        <f t="shared" si="2"/>
        <v>8.9289468802176739E-2</v>
      </c>
      <c r="AD5" s="294">
        <f>N5/N$21</f>
        <v>8.9153526226025556E-2</v>
      </c>
      <c r="AE5" s="294">
        <f t="shared" ref="AE5:AH20" si="3">O5/O$21</f>
        <v>8.8768577986969327E-2</v>
      </c>
      <c r="AF5" s="294">
        <f t="shared" si="3"/>
        <v>9.0376388130347721E-2</v>
      </c>
      <c r="AG5" s="294">
        <f>Q5/Q$21</f>
        <v>8.9843098444328306E-2</v>
      </c>
      <c r="AH5" s="294">
        <f>R5/R$21</f>
        <v>9.0352405714568415E-2</v>
      </c>
      <c r="AI5" s="191"/>
    </row>
    <row r="6" spans="1:35">
      <c r="A6" s="191"/>
      <c r="B6" s="171" t="s">
        <v>123</v>
      </c>
      <c r="C6" s="171"/>
      <c r="D6" s="171">
        <v>122</v>
      </c>
      <c r="E6">
        <v>138</v>
      </c>
      <c r="F6">
        <v>147</v>
      </c>
      <c r="G6">
        <v>153</v>
      </c>
      <c r="H6">
        <v>172</v>
      </c>
      <c r="I6">
        <v>188</v>
      </c>
      <c r="J6" s="360">
        <v>172</v>
      </c>
      <c r="K6" s="171"/>
      <c r="L6" s="172">
        <v>22575</v>
      </c>
      <c r="M6">
        <v>22988</v>
      </c>
      <c r="N6">
        <v>23898</v>
      </c>
      <c r="O6">
        <v>25849</v>
      </c>
      <c r="P6">
        <v>26915</v>
      </c>
      <c r="Q6">
        <v>28263</v>
      </c>
      <c r="R6">
        <v>29233</v>
      </c>
      <c r="S6" s="171"/>
      <c r="T6" s="294">
        <f t="shared" si="0"/>
        <v>0.10330228619813717</v>
      </c>
      <c r="U6" s="294">
        <f t="shared" si="0"/>
        <v>0.10391566265060241</v>
      </c>
      <c r="V6" s="294">
        <f t="shared" si="0"/>
        <v>0.10337552742616034</v>
      </c>
      <c r="W6" s="294">
        <f>G6/G$21</f>
        <v>0.10072416063199473</v>
      </c>
      <c r="X6" s="294">
        <f t="shared" si="1"/>
        <v>0.10663360198388097</v>
      </c>
      <c r="Y6" s="294">
        <f t="shared" si="1"/>
        <v>0.11380145278450363</v>
      </c>
      <c r="Z6" s="294">
        <f t="shared" si="1"/>
        <v>0.10430563978168587</v>
      </c>
      <c r="AA6" s="173"/>
      <c r="AB6" s="294">
        <f t="shared" si="2"/>
        <v>0.14395668864543612</v>
      </c>
      <c r="AC6" s="294">
        <f t="shared" si="2"/>
        <v>0.1421557108403933</v>
      </c>
      <c r="AD6" s="294">
        <f t="shared" si="2"/>
        <v>0.14301187875886417</v>
      </c>
      <c r="AE6" s="294">
        <f t="shared" si="3"/>
        <v>0.14983537758816573</v>
      </c>
      <c r="AF6" s="294">
        <f t="shared" si="3"/>
        <v>0.15312101765883851</v>
      </c>
      <c r="AG6" s="294">
        <f t="shared" si="3"/>
        <v>0.15714063316616442</v>
      </c>
      <c r="AH6" s="294">
        <f t="shared" si="3"/>
        <v>0.16069062944904655</v>
      </c>
      <c r="AI6" s="191"/>
    </row>
    <row r="7" spans="1:35">
      <c r="A7" s="191"/>
      <c r="B7" s="171" t="s">
        <v>124</v>
      </c>
      <c r="C7" s="171"/>
      <c r="D7" s="171">
        <v>125</v>
      </c>
      <c r="E7">
        <v>120</v>
      </c>
      <c r="F7">
        <v>144</v>
      </c>
      <c r="G7">
        <v>154</v>
      </c>
      <c r="H7">
        <v>151</v>
      </c>
      <c r="I7">
        <v>156</v>
      </c>
      <c r="J7" s="360">
        <v>171</v>
      </c>
      <c r="K7" s="171"/>
      <c r="L7" s="172">
        <v>18801</v>
      </c>
      <c r="M7">
        <v>19098</v>
      </c>
      <c r="N7">
        <v>19361</v>
      </c>
      <c r="O7">
        <v>19520</v>
      </c>
      <c r="P7">
        <v>19330</v>
      </c>
      <c r="Q7">
        <v>19220</v>
      </c>
      <c r="R7">
        <v>18833</v>
      </c>
      <c r="S7" s="171"/>
      <c r="T7" s="294">
        <f t="shared" si="0"/>
        <v>0.10584250635055038</v>
      </c>
      <c r="U7" s="294">
        <f t="shared" si="0"/>
        <v>9.036144578313253E-2</v>
      </c>
      <c r="V7" s="294">
        <f t="shared" si="0"/>
        <v>0.10126582278481013</v>
      </c>
      <c r="W7" s="294">
        <f t="shared" si="0"/>
        <v>0.10138248847926268</v>
      </c>
      <c r="X7" s="294">
        <f t="shared" si="1"/>
        <v>9.3614383137011772E-2</v>
      </c>
      <c r="Y7" s="294">
        <f t="shared" si="1"/>
        <v>9.4430992736077482E-2</v>
      </c>
      <c r="Z7" s="294">
        <f t="shared" si="1"/>
        <v>0.10369921164342026</v>
      </c>
      <c r="AA7" s="173"/>
      <c r="AB7" s="294">
        <f t="shared" si="2"/>
        <v>0.1198905737861725</v>
      </c>
      <c r="AC7" s="294">
        <f t="shared" si="2"/>
        <v>0.11810030301156391</v>
      </c>
      <c r="AD7" s="294">
        <f t="shared" si="2"/>
        <v>0.11586128482092098</v>
      </c>
      <c r="AE7" s="294">
        <f t="shared" si="3"/>
        <v>0.11314892531707205</v>
      </c>
      <c r="AF7" s="294">
        <f t="shared" si="3"/>
        <v>0.10996950664482068</v>
      </c>
      <c r="AG7" s="294">
        <f t="shared" si="3"/>
        <v>0.1068620800854007</v>
      </c>
      <c r="AH7" s="294">
        <f t="shared" si="3"/>
        <v>0.10352295776738255</v>
      </c>
      <c r="AI7" s="191"/>
    </row>
    <row r="8" spans="1:35">
      <c r="A8" s="191"/>
      <c r="B8" s="171" t="s">
        <v>125</v>
      </c>
      <c r="C8" s="171"/>
      <c r="D8" s="171">
        <v>159</v>
      </c>
      <c r="E8">
        <v>185</v>
      </c>
      <c r="F8">
        <v>199</v>
      </c>
      <c r="G8">
        <v>200</v>
      </c>
      <c r="H8">
        <v>190</v>
      </c>
      <c r="I8">
        <v>176</v>
      </c>
      <c r="J8" s="360">
        <v>170</v>
      </c>
      <c r="K8" s="171"/>
      <c r="L8" s="172">
        <v>20798</v>
      </c>
      <c r="M8">
        <v>21556</v>
      </c>
      <c r="N8">
        <v>22170</v>
      </c>
      <c r="O8">
        <v>22633</v>
      </c>
      <c r="P8">
        <v>22693</v>
      </c>
      <c r="Q8">
        <v>23286</v>
      </c>
      <c r="R8">
        <v>23627</v>
      </c>
      <c r="S8" s="171"/>
      <c r="T8" s="294">
        <f t="shared" si="0"/>
        <v>0.13463166807790009</v>
      </c>
      <c r="U8" s="294">
        <f t="shared" si="0"/>
        <v>0.13930722891566266</v>
      </c>
      <c r="V8" s="294">
        <f t="shared" si="0"/>
        <v>0.13994374120956399</v>
      </c>
      <c r="W8" s="294">
        <f t="shared" si="0"/>
        <v>0.1316655694535879</v>
      </c>
      <c r="X8" s="294">
        <f t="shared" si="1"/>
        <v>0.11779293242405456</v>
      </c>
      <c r="Y8" s="294">
        <f t="shared" si="1"/>
        <v>0.10653753026634383</v>
      </c>
      <c r="Z8" s="294">
        <f t="shared" si="1"/>
        <v>0.10309278350515463</v>
      </c>
      <c r="AA8" s="173"/>
      <c r="AB8" s="294">
        <f t="shared" si="2"/>
        <v>0.13262508130444209</v>
      </c>
      <c r="AC8" s="294">
        <f t="shared" si="2"/>
        <v>0.13330035248283964</v>
      </c>
      <c r="AD8" s="294">
        <f t="shared" si="2"/>
        <v>0.13267107507255918</v>
      </c>
      <c r="AE8" s="294">
        <f t="shared" si="3"/>
        <v>0.13119362841707435</v>
      </c>
      <c r="AF8" s="294">
        <f t="shared" si="3"/>
        <v>0.1291018113963226</v>
      </c>
      <c r="AG8" s="294">
        <f t="shared" si="3"/>
        <v>0.12946880316694281</v>
      </c>
      <c r="AH8" s="294">
        <f t="shared" si="3"/>
        <v>0.12987505565602653</v>
      </c>
      <c r="AI8" s="191"/>
    </row>
    <row r="9" spans="1:35">
      <c r="A9" s="191"/>
      <c r="B9" s="171" t="s">
        <v>126</v>
      </c>
      <c r="C9" s="171"/>
      <c r="D9" s="171">
        <v>50</v>
      </c>
      <c r="E9">
        <v>61</v>
      </c>
      <c r="F9">
        <v>58</v>
      </c>
      <c r="G9">
        <v>63</v>
      </c>
      <c r="H9">
        <v>70</v>
      </c>
      <c r="I9">
        <v>70</v>
      </c>
      <c r="J9" s="360">
        <v>67</v>
      </c>
      <c r="K9" s="171"/>
      <c r="L9" s="172">
        <v>5081</v>
      </c>
      <c r="M9">
        <v>5147</v>
      </c>
      <c r="N9">
        <v>5131</v>
      </c>
      <c r="O9">
        <v>5280</v>
      </c>
      <c r="P9">
        <v>5344</v>
      </c>
      <c r="Q9">
        <v>5506</v>
      </c>
      <c r="R9">
        <v>5755</v>
      </c>
      <c r="S9" s="171"/>
      <c r="T9" s="294">
        <f t="shared" si="0"/>
        <v>4.2337002540220152E-2</v>
      </c>
      <c r="U9" s="294">
        <f t="shared" si="0"/>
        <v>4.5933734939759038E-2</v>
      </c>
      <c r="V9" s="294">
        <f t="shared" si="0"/>
        <v>4.0787623066104076E-2</v>
      </c>
      <c r="W9" s="294">
        <f t="shared" si="0"/>
        <v>4.1474654377880185E-2</v>
      </c>
      <c r="X9" s="294">
        <f t="shared" si="1"/>
        <v>4.3397396156230623E-2</v>
      </c>
      <c r="Y9" s="294">
        <f t="shared" si="1"/>
        <v>4.2372881355932202E-2</v>
      </c>
      <c r="Z9" s="294">
        <f t="shared" si="1"/>
        <v>4.0630685263796242E-2</v>
      </c>
      <c r="AA9" s="173"/>
      <c r="AB9" s="294">
        <f t="shared" si="2"/>
        <v>3.2400617276078E-2</v>
      </c>
      <c r="AC9" s="294">
        <f t="shared" si="2"/>
        <v>3.1828582029559085E-2</v>
      </c>
      <c r="AD9" s="294">
        <f t="shared" si="2"/>
        <v>3.070524520511056E-2</v>
      </c>
      <c r="AE9" s="294">
        <f t="shared" si="3"/>
        <v>3.060585684806047E-2</v>
      </c>
      <c r="AF9" s="294">
        <f t="shared" si="3"/>
        <v>3.0402330238485344E-2</v>
      </c>
      <c r="AG9" s="294">
        <f t="shared" si="3"/>
        <v>3.0613039175349441E-2</v>
      </c>
      <c r="AH9" s="294">
        <f t="shared" si="3"/>
        <v>3.1634610627690039E-2</v>
      </c>
      <c r="AI9" s="191"/>
    </row>
    <row r="10" spans="1:35">
      <c r="A10" s="191"/>
      <c r="B10" s="171" t="s">
        <v>127</v>
      </c>
      <c r="C10" s="171"/>
      <c r="D10" s="171">
        <v>62</v>
      </c>
      <c r="E10">
        <v>68</v>
      </c>
      <c r="F10">
        <v>70</v>
      </c>
      <c r="G10">
        <v>72</v>
      </c>
      <c r="H10">
        <v>72</v>
      </c>
      <c r="I10">
        <v>71</v>
      </c>
      <c r="J10" s="360">
        <v>67</v>
      </c>
      <c r="K10" s="171"/>
      <c r="L10" s="172">
        <v>12573</v>
      </c>
      <c r="M10">
        <v>13279</v>
      </c>
      <c r="N10">
        <v>14051</v>
      </c>
      <c r="O10">
        <v>14432</v>
      </c>
      <c r="P10">
        <v>14334</v>
      </c>
      <c r="Q10">
        <v>14347</v>
      </c>
      <c r="R10">
        <v>14250</v>
      </c>
      <c r="S10" s="171"/>
      <c r="T10" s="294">
        <f t="shared" si="0"/>
        <v>5.2497883149872991E-2</v>
      </c>
      <c r="U10" s="294">
        <f t="shared" si="0"/>
        <v>5.1204819277108432E-2</v>
      </c>
      <c r="V10" s="294">
        <f t="shared" si="0"/>
        <v>4.9226441631504921E-2</v>
      </c>
      <c r="W10" s="294">
        <f t="shared" si="0"/>
        <v>4.7399605003291642E-2</v>
      </c>
      <c r="X10" s="294">
        <f t="shared" si="1"/>
        <v>4.4637321760694355E-2</v>
      </c>
      <c r="Y10" s="294">
        <f t="shared" si="1"/>
        <v>4.2978208232445518E-2</v>
      </c>
      <c r="Z10" s="294">
        <f t="shared" si="1"/>
        <v>4.0630685263796242E-2</v>
      </c>
      <c r="AA10" s="173"/>
      <c r="AB10" s="294">
        <f t="shared" si="2"/>
        <v>8.0175745131298701E-2</v>
      </c>
      <c r="AC10" s="294">
        <f t="shared" si="2"/>
        <v>8.2116133819800874E-2</v>
      </c>
      <c r="AD10" s="294">
        <f t="shared" si="2"/>
        <v>8.4084856826546178E-2</v>
      </c>
      <c r="AE10" s="294">
        <f t="shared" si="3"/>
        <v>8.3656008718031957E-2</v>
      </c>
      <c r="AF10" s="294">
        <f t="shared" si="3"/>
        <v>8.1546968869470229E-2</v>
      </c>
      <c r="AG10" s="294">
        <f t="shared" si="3"/>
        <v>7.9768484026287403E-2</v>
      </c>
      <c r="AH10" s="294">
        <f t="shared" si="3"/>
        <v>7.8330703986895414E-2</v>
      </c>
      <c r="AI10" s="191"/>
    </row>
    <row r="11" spans="1:35">
      <c r="A11" s="191"/>
      <c r="B11" s="171" t="s">
        <v>128</v>
      </c>
      <c r="C11" s="171"/>
      <c r="D11" s="171">
        <v>34</v>
      </c>
      <c r="E11">
        <v>47</v>
      </c>
      <c r="F11">
        <v>53</v>
      </c>
      <c r="G11">
        <v>59</v>
      </c>
      <c r="H11">
        <v>62</v>
      </c>
      <c r="I11">
        <v>66</v>
      </c>
      <c r="J11" s="360">
        <v>63</v>
      </c>
      <c r="K11" s="171"/>
      <c r="L11" s="172">
        <v>2718</v>
      </c>
      <c r="M11">
        <v>2857</v>
      </c>
      <c r="N11">
        <v>2958</v>
      </c>
      <c r="O11">
        <v>3013</v>
      </c>
      <c r="P11">
        <v>3073</v>
      </c>
      <c r="Q11">
        <v>3093</v>
      </c>
      <c r="R11">
        <v>3144</v>
      </c>
      <c r="S11" s="171"/>
      <c r="T11" s="294">
        <f t="shared" si="0"/>
        <v>2.8789161727349702E-2</v>
      </c>
      <c r="U11" s="294">
        <f t="shared" si="0"/>
        <v>3.5391566265060244E-2</v>
      </c>
      <c r="V11" s="294">
        <f t="shared" si="0"/>
        <v>3.7271448663853728E-2</v>
      </c>
      <c r="W11" s="294">
        <f t="shared" si="0"/>
        <v>3.8841342988808425E-2</v>
      </c>
      <c r="X11" s="294">
        <f t="shared" si="1"/>
        <v>3.8437693738375696E-2</v>
      </c>
      <c r="Y11" s="294">
        <f t="shared" si="1"/>
        <v>3.9951573849878935E-2</v>
      </c>
      <c r="Z11" s="294">
        <f t="shared" si="1"/>
        <v>3.8204972710733781E-2</v>
      </c>
      <c r="AA11" s="173"/>
      <c r="AB11" s="294">
        <f t="shared" si="2"/>
        <v>1.7332194008340879E-2</v>
      </c>
      <c r="AC11" s="294">
        <f t="shared" si="2"/>
        <v>1.7667429348834331E-2</v>
      </c>
      <c r="AD11" s="294">
        <f t="shared" si="2"/>
        <v>1.7701445199126298E-2</v>
      </c>
      <c r="AE11" s="294">
        <f t="shared" si="3"/>
        <v>1.7465046720304203E-2</v>
      </c>
      <c r="AF11" s="294">
        <f t="shared" si="3"/>
        <v>1.7482477698889495E-2</v>
      </c>
      <c r="AG11" s="294">
        <f t="shared" si="3"/>
        <v>1.7196899776490342E-2</v>
      </c>
      <c r="AH11" s="294">
        <f t="shared" si="3"/>
        <v>1.7282226900687661E-2</v>
      </c>
      <c r="AI11" s="191"/>
    </row>
    <row r="12" spans="1:35">
      <c r="A12" s="191"/>
      <c r="B12" s="171" t="s">
        <v>129</v>
      </c>
      <c r="C12" s="171"/>
      <c r="D12" s="171">
        <v>35</v>
      </c>
      <c r="E12">
        <v>35</v>
      </c>
      <c r="F12">
        <v>40</v>
      </c>
      <c r="G12">
        <v>47</v>
      </c>
      <c r="H12">
        <v>48</v>
      </c>
      <c r="I12">
        <v>41</v>
      </c>
      <c r="J12" s="360">
        <v>45</v>
      </c>
      <c r="K12" s="171"/>
      <c r="L12" s="172">
        <v>4257</v>
      </c>
      <c r="M12">
        <v>4446</v>
      </c>
      <c r="N12">
        <v>4594</v>
      </c>
      <c r="O12">
        <v>4788</v>
      </c>
      <c r="P12">
        <v>4942</v>
      </c>
      <c r="Q12">
        <v>5125</v>
      </c>
      <c r="R12">
        <v>5209</v>
      </c>
      <c r="S12" s="171"/>
      <c r="T12" s="294">
        <f t="shared" si="0"/>
        <v>2.9635901778154106E-2</v>
      </c>
      <c r="U12" s="294">
        <f t="shared" si="0"/>
        <v>2.635542168674699E-2</v>
      </c>
      <c r="V12" s="294">
        <f t="shared" si="0"/>
        <v>2.8129395218002812E-2</v>
      </c>
      <c r="W12" s="294">
        <f t="shared" si="0"/>
        <v>3.0941408821593155E-2</v>
      </c>
      <c r="X12" s="294">
        <f t="shared" si="1"/>
        <v>2.9758214507129573E-2</v>
      </c>
      <c r="Y12" s="294">
        <f t="shared" si="1"/>
        <v>2.4818401937046004E-2</v>
      </c>
      <c r="Z12" s="294">
        <f t="shared" si="1"/>
        <v>2.7289266221952699E-2</v>
      </c>
      <c r="AA12" s="173"/>
      <c r="AB12" s="294">
        <f t="shared" si="2"/>
        <v>2.7146118430282237E-2</v>
      </c>
      <c r="AC12" s="294">
        <f t="shared" si="2"/>
        <v>2.7493661492795744E-2</v>
      </c>
      <c r="AD12" s="294">
        <f t="shared" si="2"/>
        <v>2.7491696837317853E-2</v>
      </c>
      <c r="AE12" s="294">
        <f t="shared" si="3"/>
        <v>2.7753947459945746E-2</v>
      </c>
      <c r="AF12" s="294">
        <f t="shared" si="3"/>
        <v>2.8115328600036411E-2</v>
      </c>
      <c r="AG12" s="294">
        <f t="shared" si="3"/>
        <v>2.8494701375529584E-2</v>
      </c>
      <c r="AH12" s="294">
        <f t="shared" si="3"/>
        <v>2.8633307864402682E-2</v>
      </c>
      <c r="AI12" s="191"/>
    </row>
    <row r="13" spans="1:35">
      <c r="A13" s="191"/>
      <c r="B13" s="171" t="s">
        <v>130</v>
      </c>
      <c r="C13" s="171"/>
      <c r="D13" s="171">
        <v>30</v>
      </c>
      <c r="E13">
        <v>33</v>
      </c>
      <c r="F13">
        <v>35</v>
      </c>
      <c r="G13">
        <v>36</v>
      </c>
      <c r="H13">
        <v>37</v>
      </c>
      <c r="I13">
        <v>34</v>
      </c>
      <c r="J13" s="360">
        <v>42</v>
      </c>
      <c r="K13" s="171"/>
      <c r="L13" s="172">
        <v>4189</v>
      </c>
      <c r="M13">
        <v>4421</v>
      </c>
      <c r="N13">
        <v>4639</v>
      </c>
      <c r="O13">
        <v>4732</v>
      </c>
      <c r="P13">
        <v>4861</v>
      </c>
      <c r="Q13">
        <v>4984</v>
      </c>
      <c r="R13">
        <v>5099</v>
      </c>
      <c r="S13" s="171"/>
      <c r="T13" s="294">
        <f t="shared" si="0"/>
        <v>2.5402201524132091E-2</v>
      </c>
      <c r="U13" s="294">
        <f t="shared" si="0"/>
        <v>2.4849397590361446E-2</v>
      </c>
      <c r="V13" s="294">
        <f t="shared" si="0"/>
        <v>2.461322081575246E-2</v>
      </c>
      <c r="W13" s="294">
        <f t="shared" si="0"/>
        <v>2.3699802501645821E-2</v>
      </c>
      <c r="X13" s="294">
        <f t="shared" si="1"/>
        <v>2.2938623682579044E-2</v>
      </c>
      <c r="Y13" s="294">
        <f t="shared" si="1"/>
        <v>2.0581113801452784E-2</v>
      </c>
      <c r="Z13" s="294">
        <f t="shared" si="1"/>
        <v>2.5469981807155852E-2</v>
      </c>
      <c r="AA13" s="173"/>
      <c r="AB13" s="294">
        <f t="shared" si="2"/>
        <v>2.6712494739124334E-2</v>
      </c>
      <c r="AC13" s="294">
        <f t="shared" si="2"/>
        <v>2.7339063756106612E-2</v>
      </c>
      <c r="AD13" s="294">
        <f t="shared" si="2"/>
        <v>2.7760988599982047E-2</v>
      </c>
      <c r="AE13" s="294">
        <f t="shared" si="3"/>
        <v>2.7429339887314799E-2</v>
      </c>
      <c r="AF13" s="294">
        <f t="shared" si="3"/>
        <v>2.7654514837065356E-2</v>
      </c>
      <c r="AG13" s="294">
        <f t="shared" si="3"/>
        <v>2.7710749591344282E-2</v>
      </c>
      <c r="AH13" s="294">
        <f t="shared" si="3"/>
        <v>2.8028649798538925E-2</v>
      </c>
      <c r="AI13" s="191"/>
    </row>
    <row r="14" spans="1:35">
      <c r="A14" s="191"/>
      <c r="B14" s="171" t="s">
        <v>131</v>
      </c>
      <c r="C14" s="171"/>
      <c r="D14" s="171">
        <v>24</v>
      </c>
      <c r="E14">
        <v>27</v>
      </c>
      <c r="F14">
        <v>33</v>
      </c>
      <c r="G14">
        <v>37</v>
      </c>
      <c r="H14">
        <v>35</v>
      </c>
      <c r="I14">
        <v>38</v>
      </c>
      <c r="J14" s="360">
        <v>42</v>
      </c>
      <c r="K14" s="171"/>
      <c r="L14" s="172">
        <v>3588</v>
      </c>
      <c r="M14">
        <v>3665</v>
      </c>
      <c r="N14">
        <v>3743</v>
      </c>
      <c r="O14">
        <v>3758</v>
      </c>
      <c r="P14">
        <v>3769</v>
      </c>
      <c r="Q14">
        <v>3875</v>
      </c>
      <c r="R14">
        <v>3956</v>
      </c>
      <c r="S14" s="171"/>
      <c r="T14" s="294">
        <f t="shared" si="0"/>
        <v>2.0321761219305672E-2</v>
      </c>
      <c r="U14" s="294">
        <f t="shared" si="0"/>
        <v>2.0331325301204819E-2</v>
      </c>
      <c r="V14" s="294">
        <f t="shared" si="0"/>
        <v>2.3206751054852322E-2</v>
      </c>
      <c r="W14" s="294">
        <f t="shared" si="0"/>
        <v>2.4358130348913758E-2</v>
      </c>
      <c r="X14" s="294">
        <f t="shared" si="1"/>
        <v>2.1698698078115312E-2</v>
      </c>
      <c r="Y14" s="294">
        <f t="shared" si="1"/>
        <v>2.3002421307506054E-2</v>
      </c>
      <c r="Z14" s="294">
        <f t="shared" si="1"/>
        <v>2.5469981807155852E-2</v>
      </c>
      <c r="AA14" s="173"/>
      <c r="AB14" s="294">
        <f t="shared" si="2"/>
        <v>2.2880026527566988E-2</v>
      </c>
      <c r="AC14" s="294">
        <f t="shared" si="2"/>
        <v>2.2664028198627173E-2</v>
      </c>
      <c r="AD14" s="294">
        <f t="shared" si="2"/>
        <v>2.2399090392268336E-2</v>
      </c>
      <c r="AE14" s="294">
        <f t="shared" si="3"/>
        <v>2.1783486749055159E-2</v>
      </c>
      <c r="AF14" s="294">
        <f t="shared" si="3"/>
        <v>2.1442062625159294E-2</v>
      </c>
      <c r="AG14" s="294">
        <f t="shared" si="3"/>
        <v>2.1544774210766272E-2</v>
      </c>
      <c r="AH14" s="294">
        <f t="shared" si="3"/>
        <v>2.1745702805063737E-2</v>
      </c>
      <c r="AI14" s="191"/>
    </row>
    <row r="15" spans="1:35">
      <c r="A15" s="191"/>
      <c r="B15" s="171" t="s">
        <v>132</v>
      </c>
      <c r="C15" s="171"/>
      <c r="D15" s="171">
        <v>27</v>
      </c>
      <c r="E15">
        <v>28</v>
      </c>
      <c r="F15">
        <v>23</v>
      </c>
      <c r="G15">
        <v>24</v>
      </c>
      <c r="H15">
        <v>32</v>
      </c>
      <c r="I15">
        <v>34</v>
      </c>
      <c r="J15" s="360">
        <v>38</v>
      </c>
      <c r="K15" s="171"/>
      <c r="L15" s="172">
        <v>2998</v>
      </c>
      <c r="M15">
        <v>2998</v>
      </c>
      <c r="N15">
        <v>3038</v>
      </c>
      <c r="O15">
        <v>3138</v>
      </c>
      <c r="P15">
        <v>3168</v>
      </c>
      <c r="Q15">
        <v>3299</v>
      </c>
      <c r="R15">
        <v>3364</v>
      </c>
      <c r="S15" s="171"/>
      <c r="T15" s="294">
        <f t="shared" si="0"/>
        <v>2.2861981371718881E-2</v>
      </c>
      <c r="U15" s="294">
        <f t="shared" si="0"/>
        <v>2.1084337349397589E-2</v>
      </c>
      <c r="V15" s="294">
        <f t="shared" si="0"/>
        <v>1.6174402250351619E-2</v>
      </c>
      <c r="W15" s="294">
        <f t="shared" si="0"/>
        <v>1.5799868334430547E-2</v>
      </c>
      <c r="X15" s="294">
        <f t="shared" si="1"/>
        <v>1.9838809671419714E-2</v>
      </c>
      <c r="Y15" s="294">
        <f t="shared" si="1"/>
        <v>2.0581113801452784E-2</v>
      </c>
      <c r="Z15" s="294">
        <f t="shared" si="1"/>
        <v>2.3044269254093391E-2</v>
      </c>
      <c r="AA15" s="173"/>
      <c r="AB15" s="294">
        <f t="shared" si="2"/>
        <v>1.911770332487342E-2</v>
      </c>
      <c r="AC15" s="294">
        <f t="shared" si="2"/>
        <v>1.8539360583761055E-2</v>
      </c>
      <c r="AD15" s="294">
        <f t="shared" si="2"/>
        <v>1.8180186110529309E-2</v>
      </c>
      <c r="AE15" s="294">
        <f t="shared" si="3"/>
        <v>1.8189617194926847E-2</v>
      </c>
      <c r="AF15" s="294">
        <f t="shared" si="3"/>
        <v>1.8022938285090113E-2</v>
      </c>
      <c r="AG15" s="294">
        <f t="shared" si="3"/>
        <v>1.8342247773243336E-2</v>
      </c>
      <c r="AH15" s="294">
        <f t="shared" si="3"/>
        <v>1.849154303241517E-2</v>
      </c>
      <c r="AI15" s="191"/>
    </row>
    <row r="16" spans="1:35">
      <c r="A16" s="191"/>
      <c r="B16" s="171" t="s">
        <v>133</v>
      </c>
      <c r="C16" s="171"/>
      <c r="D16" s="171">
        <v>24</v>
      </c>
      <c r="E16">
        <v>25</v>
      </c>
      <c r="F16">
        <v>28</v>
      </c>
      <c r="G16">
        <v>27</v>
      </c>
      <c r="H16">
        <v>28</v>
      </c>
      <c r="I16">
        <v>30</v>
      </c>
      <c r="J16" s="360">
        <v>33</v>
      </c>
      <c r="K16" s="171"/>
      <c r="L16" s="172">
        <v>2992</v>
      </c>
      <c r="M16">
        <v>3086</v>
      </c>
      <c r="N16">
        <v>3275</v>
      </c>
      <c r="O16">
        <v>3447</v>
      </c>
      <c r="P16">
        <v>3507</v>
      </c>
      <c r="Q16">
        <v>3637</v>
      </c>
      <c r="R16">
        <v>3797</v>
      </c>
      <c r="S16" s="171"/>
      <c r="T16" s="294">
        <f t="shared" si="0"/>
        <v>2.0321761219305672E-2</v>
      </c>
      <c r="U16" s="294">
        <f t="shared" si="0"/>
        <v>1.8825301204819279E-2</v>
      </c>
      <c r="V16" s="294">
        <f t="shared" si="0"/>
        <v>1.969057665260197E-2</v>
      </c>
      <c r="W16" s="294">
        <f t="shared" si="0"/>
        <v>1.7774851876234364E-2</v>
      </c>
      <c r="X16" s="294">
        <f t="shared" si="1"/>
        <v>1.735895846249225E-2</v>
      </c>
      <c r="Y16" s="294">
        <f t="shared" si="1"/>
        <v>1.8159806295399514E-2</v>
      </c>
      <c r="Z16" s="294">
        <f t="shared" si="1"/>
        <v>2.0012128562765311E-2</v>
      </c>
      <c r="AA16" s="173"/>
      <c r="AB16" s="294">
        <f t="shared" si="2"/>
        <v>1.9079442410947722E-2</v>
      </c>
      <c r="AC16" s="294">
        <f t="shared" si="2"/>
        <v>1.9083544616906808E-2</v>
      </c>
      <c r="AD16" s="294">
        <f t="shared" si="2"/>
        <v>1.9598456060560727E-2</v>
      </c>
      <c r="AE16" s="294">
        <f t="shared" si="3"/>
        <v>1.9980755408194023E-2</v>
      </c>
      <c r="AF16" s="294">
        <f t="shared" si="3"/>
        <v>1.9951529219006007E-2</v>
      </c>
      <c r="AG16" s="294">
        <f t="shared" si="3"/>
        <v>2.0221508078595338E-2</v>
      </c>
      <c r="AH16" s="294">
        <f t="shared" si="3"/>
        <v>2.0871697055315219E-2</v>
      </c>
      <c r="AI16" s="191"/>
    </row>
    <row r="17" spans="1:35">
      <c r="A17" s="191"/>
      <c r="B17" s="171" t="s">
        <v>134</v>
      </c>
      <c r="C17" s="171"/>
      <c r="D17" s="171">
        <v>22</v>
      </c>
      <c r="E17">
        <v>27</v>
      </c>
      <c r="F17">
        <v>29</v>
      </c>
      <c r="G17">
        <v>25</v>
      </c>
      <c r="H17">
        <v>28</v>
      </c>
      <c r="I17">
        <v>33</v>
      </c>
      <c r="J17" s="360">
        <v>32</v>
      </c>
      <c r="K17" s="171"/>
      <c r="L17" s="172">
        <v>2346</v>
      </c>
      <c r="M17">
        <v>2390</v>
      </c>
      <c r="N17">
        <v>2432</v>
      </c>
      <c r="O17">
        <v>2507</v>
      </c>
      <c r="P17">
        <v>2489</v>
      </c>
      <c r="Q17">
        <v>2467</v>
      </c>
      <c r="R17">
        <v>2491</v>
      </c>
      <c r="S17" s="171"/>
      <c r="T17" s="294">
        <f t="shared" si="0"/>
        <v>1.8628281117696866E-2</v>
      </c>
      <c r="U17" s="294">
        <f t="shared" si="0"/>
        <v>2.0331325301204819E-2</v>
      </c>
      <c r="V17" s="294">
        <f t="shared" si="0"/>
        <v>2.0393811533052038E-2</v>
      </c>
      <c r="W17" s="294">
        <f t="shared" si="0"/>
        <v>1.6458196181698487E-2</v>
      </c>
      <c r="X17" s="294">
        <f t="shared" si="1"/>
        <v>1.735895846249225E-2</v>
      </c>
      <c r="Y17" s="294">
        <f t="shared" si="1"/>
        <v>1.9975786924939468E-2</v>
      </c>
      <c r="Z17" s="294">
        <f t="shared" si="1"/>
        <v>1.9405700424499697E-2</v>
      </c>
      <c r="AA17" s="173"/>
      <c r="AB17" s="294">
        <f t="shared" si="2"/>
        <v>1.4960017344947646E-2</v>
      </c>
      <c r="AC17" s="294">
        <f t="shared" si="2"/>
        <v>1.4779543627481294E-2</v>
      </c>
      <c r="AD17" s="294">
        <f t="shared" si="2"/>
        <v>1.4553723706651506E-2</v>
      </c>
      <c r="AE17" s="294">
        <f t="shared" si="3"/>
        <v>1.4531985439031742E-2</v>
      </c>
      <c r="AF17" s="294">
        <f t="shared" si="3"/>
        <v>1.4160067358456216E-2</v>
      </c>
      <c r="AG17" s="294">
        <f t="shared" si="3"/>
        <v>1.3716376252376875E-2</v>
      </c>
      <c r="AH17" s="294">
        <f t="shared" si="3"/>
        <v>1.3692756746060103E-2</v>
      </c>
      <c r="AI17" s="191"/>
    </row>
    <row r="18" spans="1:35">
      <c r="A18" s="191"/>
      <c r="B18" s="171" t="s">
        <v>135</v>
      </c>
      <c r="C18" s="171"/>
      <c r="D18" s="171">
        <v>20</v>
      </c>
      <c r="E18">
        <v>21</v>
      </c>
      <c r="F18">
        <v>20</v>
      </c>
      <c r="G18">
        <v>27</v>
      </c>
      <c r="H18">
        <v>29</v>
      </c>
      <c r="I18">
        <v>34</v>
      </c>
      <c r="J18" s="360">
        <v>32</v>
      </c>
      <c r="K18" s="171"/>
      <c r="L18" s="172">
        <v>2458</v>
      </c>
      <c r="M18">
        <v>2499</v>
      </c>
      <c r="N18">
        <v>2593</v>
      </c>
      <c r="O18">
        <v>2658</v>
      </c>
      <c r="P18">
        <v>2793</v>
      </c>
      <c r="Q18">
        <v>2901</v>
      </c>
      <c r="R18">
        <v>2947</v>
      </c>
      <c r="S18" s="171"/>
      <c r="T18" s="294">
        <f t="shared" si="0"/>
        <v>1.6934801016088061E-2</v>
      </c>
      <c r="U18" s="294">
        <f t="shared" si="0"/>
        <v>1.5813253012048192E-2</v>
      </c>
      <c r="V18" s="294">
        <f t="shared" si="0"/>
        <v>1.4064697609001406E-2</v>
      </c>
      <c r="W18" s="294">
        <f t="shared" si="0"/>
        <v>1.7774851876234364E-2</v>
      </c>
      <c r="X18" s="294">
        <f t="shared" si="1"/>
        <v>1.7978921264724116E-2</v>
      </c>
      <c r="Y18" s="294">
        <f t="shared" si="1"/>
        <v>2.0581113801452784E-2</v>
      </c>
      <c r="Z18" s="294">
        <f t="shared" si="1"/>
        <v>1.9405700424499697E-2</v>
      </c>
      <c r="AA18" s="173"/>
      <c r="AB18" s="294">
        <f t="shared" si="2"/>
        <v>1.5674221071560662E-2</v>
      </c>
      <c r="AC18" s="294">
        <f t="shared" si="2"/>
        <v>1.5453589759445921E-2</v>
      </c>
      <c r="AD18" s="294">
        <f t="shared" si="2"/>
        <v>1.5517189790850065E-2</v>
      </c>
      <c r="AE18" s="294">
        <f t="shared" si="3"/>
        <v>1.5407266572375896E-2</v>
      </c>
      <c r="AF18" s="294">
        <f t="shared" si="3"/>
        <v>1.5889541234298199E-2</v>
      </c>
      <c r="AG18" s="294">
        <f t="shared" si="3"/>
        <v>1.6129390963982696E-2</v>
      </c>
      <c r="AH18" s="294">
        <f t="shared" si="3"/>
        <v>1.6199339273640756E-2</v>
      </c>
      <c r="AI18" s="191"/>
    </row>
    <row r="19" spans="1:35">
      <c r="A19" s="191"/>
      <c r="B19" s="171" t="s">
        <v>136</v>
      </c>
      <c r="C19" s="171"/>
      <c r="D19" s="171">
        <v>18</v>
      </c>
      <c r="E19">
        <v>26</v>
      </c>
      <c r="F19">
        <v>29</v>
      </c>
      <c r="G19">
        <v>30</v>
      </c>
      <c r="H19">
        <v>32</v>
      </c>
      <c r="I19">
        <v>37</v>
      </c>
      <c r="J19" s="360">
        <v>31</v>
      </c>
      <c r="K19" s="171"/>
      <c r="L19" s="172">
        <v>3501</v>
      </c>
      <c r="M19">
        <v>3585</v>
      </c>
      <c r="N19">
        <v>3648</v>
      </c>
      <c r="O19">
        <v>3634</v>
      </c>
      <c r="P19">
        <v>3677</v>
      </c>
      <c r="Q19">
        <v>3713</v>
      </c>
      <c r="R19">
        <v>3725</v>
      </c>
      <c r="S19" s="171"/>
      <c r="T19" s="294">
        <f t="shared" si="0"/>
        <v>1.5241320914479255E-2</v>
      </c>
      <c r="U19" s="294">
        <f t="shared" si="0"/>
        <v>1.9578313253012049E-2</v>
      </c>
      <c r="V19" s="294">
        <f t="shared" si="0"/>
        <v>2.0393811533052038E-2</v>
      </c>
      <c r="W19" s="294">
        <f t="shared" si="0"/>
        <v>1.9749835418038184E-2</v>
      </c>
      <c r="X19" s="294">
        <f t="shared" si="1"/>
        <v>1.9838809671419714E-2</v>
      </c>
      <c r="Y19" s="294">
        <f t="shared" si="1"/>
        <v>2.2397094430992737E-2</v>
      </c>
      <c r="Z19" s="294">
        <f t="shared" si="1"/>
        <v>1.879927228623408E-2</v>
      </c>
      <c r="AA19" s="173"/>
      <c r="AB19" s="294">
        <f t="shared" si="2"/>
        <v>2.2325243275644377E-2</v>
      </c>
      <c r="AC19" s="294">
        <f t="shared" si="2"/>
        <v>2.2169315441221939E-2</v>
      </c>
      <c r="AD19" s="294">
        <f t="shared" si="2"/>
        <v>2.1830585559977259E-2</v>
      </c>
      <c r="AE19" s="294">
        <f t="shared" si="3"/>
        <v>2.1064712838229499E-2</v>
      </c>
      <c r="AF19" s="294">
        <f t="shared" si="3"/>
        <v>2.0918669215365011E-2</v>
      </c>
      <c r="AG19" s="294">
        <f t="shared" si="3"/>
        <v>2.0644063650212947E-2</v>
      </c>
      <c r="AH19" s="294">
        <f t="shared" si="3"/>
        <v>2.0475920866749854E-2</v>
      </c>
      <c r="AI19" s="191"/>
    </row>
    <row r="20" spans="1:35">
      <c r="A20" s="191"/>
      <c r="B20" s="171" t="s">
        <v>137</v>
      </c>
      <c r="C20" s="171"/>
      <c r="D20" s="171">
        <v>285</v>
      </c>
      <c r="E20" s="171">
        <v>319</v>
      </c>
      <c r="F20" s="171">
        <v>337</v>
      </c>
      <c r="G20" s="171">
        <v>365</v>
      </c>
      <c r="H20" s="171">
        <v>393</v>
      </c>
      <c r="I20" s="171">
        <v>382</v>
      </c>
      <c r="J20" s="171">
        <v>384</v>
      </c>
      <c r="K20" s="171"/>
      <c r="L20" s="172">
        <v>33794</v>
      </c>
      <c r="M20" s="172">
        <v>35256</v>
      </c>
      <c r="N20" s="172">
        <v>36676</v>
      </c>
      <c r="O20" s="172">
        <v>37813</v>
      </c>
      <c r="P20" s="172">
        <v>38995</v>
      </c>
      <c r="Q20" s="172">
        <v>39983</v>
      </c>
      <c r="R20" s="172">
        <v>40054</v>
      </c>
      <c r="S20" s="171"/>
      <c r="T20" s="294">
        <f t="shared" si="0"/>
        <v>0.24132091447925486</v>
      </c>
      <c r="U20" s="294">
        <f t="shared" si="0"/>
        <v>0.24021084337349397</v>
      </c>
      <c r="V20" s="294">
        <f t="shared" si="0"/>
        <v>0.2369901547116737</v>
      </c>
      <c r="W20" s="294">
        <f t="shared" si="0"/>
        <v>0.24028966425279788</v>
      </c>
      <c r="X20" s="294">
        <f t="shared" si="1"/>
        <v>0.24364538127712337</v>
      </c>
      <c r="Y20" s="294">
        <f t="shared" si="1"/>
        <v>0.23123486682808717</v>
      </c>
      <c r="Z20" s="294">
        <f t="shared" si="1"/>
        <v>0.23286840509399637</v>
      </c>
      <c r="AA20" s="173"/>
      <c r="AB20" s="294">
        <f t="shared" si="2"/>
        <v>0.21549822086750245</v>
      </c>
      <c r="AC20" s="294">
        <f t="shared" si="2"/>
        <v>0.21801991218848557</v>
      </c>
      <c r="AD20" s="294">
        <f t="shared" si="2"/>
        <v>0.21947877083270997</v>
      </c>
      <c r="AE20" s="294">
        <f t="shared" si="3"/>
        <v>0.2191854668552482</v>
      </c>
      <c r="AF20" s="294">
        <f t="shared" si="3"/>
        <v>0.2218448479883488</v>
      </c>
      <c r="AG20" s="294">
        <f t="shared" si="3"/>
        <v>0.22230315026298525</v>
      </c>
      <c r="AH20" s="294">
        <f t="shared" si="3"/>
        <v>0.2201724924555164</v>
      </c>
      <c r="AI20" s="191"/>
    </row>
    <row r="21" spans="1:35">
      <c r="A21" s="191"/>
      <c r="B21" s="235" t="s">
        <v>138</v>
      </c>
      <c r="C21" s="235"/>
      <c r="D21" s="235">
        <v>1181</v>
      </c>
      <c r="E21" s="361">
        <v>1328</v>
      </c>
      <c r="F21" s="361">
        <v>1422</v>
      </c>
      <c r="G21" s="361">
        <v>1519</v>
      </c>
      <c r="H21" s="361">
        <v>1613</v>
      </c>
      <c r="I21" s="361">
        <v>1652</v>
      </c>
      <c r="J21" s="361">
        <v>1649</v>
      </c>
      <c r="K21" s="235"/>
      <c r="L21" s="362">
        <v>156818</v>
      </c>
      <c r="M21" s="363">
        <v>161710</v>
      </c>
      <c r="N21" s="363">
        <v>167105</v>
      </c>
      <c r="O21" s="363">
        <v>172516</v>
      </c>
      <c r="P21" s="363">
        <v>175776</v>
      </c>
      <c r="Q21" s="363">
        <v>179858</v>
      </c>
      <c r="R21" s="363">
        <v>181921</v>
      </c>
      <c r="S21" s="364"/>
      <c r="T21" s="371">
        <f>SUM(T5:T20)</f>
        <v>0.99999999999999989</v>
      </c>
      <c r="U21" s="371">
        <f t="shared" ref="U21:AH21" si="4">SUM(U5:U20)</f>
        <v>1</v>
      </c>
      <c r="V21" s="371">
        <f t="shared" si="4"/>
        <v>1</v>
      </c>
      <c r="W21" s="371">
        <f t="shared" si="4"/>
        <v>1.0000000000000002</v>
      </c>
      <c r="X21" s="371">
        <f t="shared" si="4"/>
        <v>1</v>
      </c>
      <c r="Y21" s="371">
        <f t="shared" si="4"/>
        <v>0.99999999999999978</v>
      </c>
      <c r="Z21" s="371">
        <f t="shared" si="4"/>
        <v>1.0000000000000002</v>
      </c>
      <c r="AA21" s="237"/>
      <c r="AB21" s="371">
        <f t="shared" si="4"/>
        <v>1</v>
      </c>
      <c r="AC21" s="371">
        <f t="shared" si="4"/>
        <v>0.99999999999999989</v>
      </c>
      <c r="AD21" s="371">
        <f t="shared" si="4"/>
        <v>1</v>
      </c>
      <c r="AE21" s="371">
        <f t="shared" si="4"/>
        <v>1</v>
      </c>
      <c r="AF21" s="371">
        <f t="shared" si="4"/>
        <v>0.99999999999999989</v>
      </c>
      <c r="AG21" s="371">
        <f t="shared" si="4"/>
        <v>1</v>
      </c>
      <c r="AH21" s="371">
        <f t="shared" si="4"/>
        <v>1</v>
      </c>
      <c r="AI21" s="191"/>
    </row>
    <row r="22" spans="1:35">
      <c r="A22" s="191"/>
      <c r="B22" s="229" t="s">
        <v>139</v>
      </c>
      <c r="C22" s="284"/>
      <c r="D22" s="284"/>
      <c r="E22" s="191"/>
      <c r="F22" s="191"/>
      <c r="G22" s="191"/>
      <c r="H22" s="191"/>
      <c r="I22" s="191"/>
      <c r="J22" s="191">
        <f>J5-D5</f>
        <v>116</v>
      </c>
      <c r="K22" s="392"/>
      <c r="L22" s="392"/>
      <c r="M22" s="191"/>
      <c r="N22" s="191"/>
      <c r="O22" s="191"/>
      <c r="P22" s="191"/>
      <c r="Q22" s="191"/>
      <c r="R22" s="191"/>
      <c r="S22" s="389"/>
      <c r="T22" s="389"/>
      <c r="U22" s="191"/>
      <c r="V22" s="191"/>
      <c r="W22" s="191"/>
      <c r="X22" s="191"/>
      <c r="Y22" s="191"/>
      <c r="Z22" s="191"/>
      <c r="AA22" s="389"/>
      <c r="AB22" s="389"/>
      <c r="AC22" s="191"/>
      <c r="AD22" s="191"/>
      <c r="AE22" s="191"/>
      <c r="AF22" s="191"/>
      <c r="AG22" s="191"/>
      <c r="AH22" s="191"/>
      <c r="AI22" s="191"/>
    </row>
    <row r="23" spans="1:35">
      <c r="A23" s="191"/>
      <c r="B23" s="229" t="s">
        <v>140</v>
      </c>
      <c r="C23" s="191"/>
      <c r="D23" s="191"/>
      <c r="E23" s="191"/>
      <c r="F23" s="191"/>
      <c r="G23" s="191"/>
      <c r="H23" s="191"/>
      <c r="I23" s="191"/>
      <c r="J23" s="191">
        <f>J11-D11</f>
        <v>29</v>
      </c>
      <c r="K23" s="389"/>
      <c r="L23" s="389"/>
      <c r="M23" s="191"/>
      <c r="N23" s="191"/>
      <c r="O23" s="191"/>
      <c r="P23" s="191"/>
      <c r="Q23" s="191"/>
      <c r="R23" s="365"/>
      <c r="S23" s="389"/>
      <c r="T23" s="389"/>
      <c r="U23" s="191"/>
      <c r="V23" s="191"/>
      <c r="W23" s="191"/>
      <c r="X23" s="191"/>
      <c r="Y23" s="191"/>
      <c r="Z23" s="191"/>
      <c r="AA23" s="389"/>
      <c r="AB23" s="389"/>
      <c r="AC23" s="191"/>
      <c r="AD23" s="191"/>
      <c r="AE23" s="191"/>
      <c r="AF23" s="191"/>
      <c r="AG23" s="191"/>
      <c r="AH23" s="191"/>
    </row>
    <row r="24" spans="1:35">
      <c r="A24" s="191"/>
      <c r="B24" s="229"/>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row>
    <row r="25" spans="1:35" ht="22.5" customHeight="1">
      <c r="A25" s="191"/>
      <c r="B25" s="233" t="s">
        <v>141</v>
      </c>
      <c r="C25" s="238"/>
      <c r="D25" s="238"/>
      <c r="E25" s="191"/>
      <c r="F25" s="191"/>
      <c r="G25" s="191"/>
      <c r="H25" s="191"/>
      <c r="I25" s="191"/>
      <c r="J25" s="191"/>
      <c r="K25" s="234"/>
      <c r="L25" s="234"/>
      <c r="M25" s="191"/>
      <c r="N25" s="191"/>
      <c r="O25" s="191"/>
      <c r="P25" s="191"/>
      <c r="Q25" s="191"/>
      <c r="R25" s="191"/>
      <c r="S25" s="191"/>
      <c r="T25" s="234"/>
      <c r="U25" s="234"/>
      <c r="V25" s="191"/>
      <c r="W25" s="191"/>
      <c r="X25" s="191"/>
      <c r="Y25" s="191"/>
      <c r="Z25" s="191"/>
      <c r="AA25" s="191"/>
      <c r="AB25" s="234"/>
      <c r="AC25" s="234"/>
      <c r="AD25" s="234"/>
      <c r="AE25" s="234"/>
      <c r="AF25" s="234"/>
      <c r="AG25" s="234"/>
      <c r="AH25" s="234"/>
    </row>
    <row r="26" spans="1:35" ht="14.5" customHeight="1">
      <c r="A26" s="191"/>
      <c r="B26" s="235"/>
      <c r="C26" s="310"/>
      <c r="D26" s="391" t="s">
        <v>142</v>
      </c>
      <c r="E26" s="391"/>
      <c r="F26" s="391"/>
      <c r="G26" s="391"/>
      <c r="H26" s="391"/>
      <c r="I26" s="391"/>
      <c r="J26" s="391"/>
      <c r="K26" s="309"/>
      <c r="L26" s="391" t="s">
        <v>143</v>
      </c>
      <c r="M26" s="391"/>
      <c r="N26" s="391"/>
      <c r="O26" s="391"/>
      <c r="P26" s="391"/>
      <c r="Q26" s="391"/>
      <c r="R26" s="391"/>
      <c r="S26" s="309"/>
      <c r="T26" s="391" t="s">
        <v>144</v>
      </c>
      <c r="U26" s="391"/>
      <c r="V26" s="391"/>
      <c r="W26" s="391"/>
      <c r="X26" s="391"/>
      <c r="Y26" s="391"/>
      <c r="Z26" s="391"/>
      <c r="AA26" s="309"/>
      <c r="AB26" s="391" t="s">
        <v>145</v>
      </c>
      <c r="AC26" s="391"/>
      <c r="AD26" s="391"/>
      <c r="AE26" s="391"/>
      <c r="AF26" s="391"/>
      <c r="AG26" s="391"/>
      <c r="AH26" s="391"/>
    </row>
    <row r="27" spans="1:35" ht="24">
      <c r="A27" s="191"/>
      <c r="B27" s="236" t="s">
        <v>146</v>
      </c>
      <c r="C27" s="170"/>
      <c r="D27" s="228" t="s">
        <v>115</v>
      </c>
      <c r="E27" s="228" t="s">
        <v>116</v>
      </c>
      <c r="F27" s="228" t="s">
        <v>117</v>
      </c>
      <c r="G27" s="228" t="s">
        <v>118</v>
      </c>
      <c r="H27" s="228" t="s">
        <v>119</v>
      </c>
      <c r="I27" s="228" t="s">
        <v>120</v>
      </c>
      <c r="J27" s="228" t="s">
        <v>121</v>
      </c>
      <c r="K27" s="227"/>
      <c r="L27" s="228" t="s">
        <v>115</v>
      </c>
      <c r="M27" s="228" t="s">
        <v>116</v>
      </c>
      <c r="N27" s="228" t="s">
        <v>117</v>
      </c>
      <c r="O27" s="228" t="s">
        <v>118</v>
      </c>
      <c r="P27" s="228" t="s">
        <v>119</v>
      </c>
      <c r="Q27" s="228" t="s">
        <v>120</v>
      </c>
      <c r="R27" s="228" t="s">
        <v>121</v>
      </c>
      <c r="S27" s="227"/>
      <c r="T27" s="228" t="s">
        <v>115</v>
      </c>
      <c r="U27" s="228" t="s">
        <v>116</v>
      </c>
      <c r="V27" s="228" t="s">
        <v>117</v>
      </c>
      <c r="W27" s="228" t="s">
        <v>118</v>
      </c>
      <c r="X27" s="228" t="s">
        <v>119</v>
      </c>
      <c r="Y27" s="228" t="s">
        <v>120</v>
      </c>
      <c r="Z27" s="228" t="s">
        <v>121</v>
      </c>
      <c r="AA27" s="227"/>
      <c r="AB27" s="227" t="s">
        <v>115</v>
      </c>
      <c r="AC27" s="227" t="s">
        <v>116</v>
      </c>
      <c r="AD27" s="227" t="s">
        <v>117</v>
      </c>
      <c r="AE27" s="227" t="s">
        <v>118</v>
      </c>
      <c r="AF27" s="309" t="s">
        <v>119</v>
      </c>
      <c r="AG27" s="309" t="s">
        <v>120</v>
      </c>
      <c r="AH27" s="309" t="s">
        <v>121</v>
      </c>
    </row>
    <row r="28" spans="1:35">
      <c r="A28" s="191"/>
      <c r="B28" s="171" t="s">
        <v>147</v>
      </c>
      <c r="C28" s="171"/>
      <c r="D28" s="369">
        <v>3.0273308021865502</v>
      </c>
      <c r="E28" s="369">
        <v>3.2723073496535902</v>
      </c>
      <c r="F28" s="369">
        <v>3.7292681028232399</v>
      </c>
      <c r="G28" s="369">
        <v>3.53138621352001</v>
      </c>
      <c r="H28" s="369">
        <v>3.8862822079631001</v>
      </c>
      <c r="I28" s="369">
        <v>3.94085591541613</v>
      </c>
      <c r="J28" s="369">
        <v>3.86047891935331</v>
      </c>
      <c r="K28" s="368"/>
      <c r="L28" s="369">
        <v>1.8424032329622699</v>
      </c>
      <c r="M28" s="369">
        <v>1.83413576624661</v>
      </c>
      <c r="N28" s="369">
        <v>1.86543649151883</v>
      </c>
      <c r="O28" s="369">
        <v>1.83641539231666</v>
      </c>
      <c r="P28" s="369">
        <v>1.9104560492834199</v>
      </c>
      <c r="Q28" s="369">
        <v>1.9127323286495399</v>
      </c>
      <c r="R28" s="369">
        <v>1.9561614812755601</v>
      </c>
      <c r="S28" s="368"/>
      <c r="T28" s="369">
        <v>4.16634998535514</v>
      </c>
      <c r="U28" s="369">
        <v>3.9929294650303402</v>
      </c>
      <c r="V28" s="369">
        <v>3.6847800604990102</v>
      </c>
      <c r="W28" s="369">
        <v>3.29758831649777</v>
      </c>
      <c r="X28" s="369">
        <v>3.29283464729897</v>
      </c>
      <c r="Y28" s="369">
        <v>3.7641888816140998</v>
      </c>
      <c r="Z28" s="369">
        <v>3.57000580758729</v>
      </c>
      <c r="AA28" s="368"/>
      <c r="AB28" s="369">
        <v>1.7969259131892601</v>
      </c>
      <c r="AC28" s="369">
        <v>1.76495572982921</v>
      </c>
      <c r="AD28" s="369">
        <v>1.7830508299677901</v>
      </c>
      <c r="AE28" s="369">
        <v>1.7651702525918</v>
      </c>
      <c r="AF28" s="369">
        <v>1.72524594029062</v>
      </c>
      <c r="AG28" s="369">
        <v>1.7030252731086899</v>
      </c>
      <c r="AH28" s="369">
        <v>1.7877249610113899</v>
      </c>
    </row>
    <row r="29" spans="1:35">
      <c r="A29" s="191"/>
      <c r="B29" s="171" t="s">
        <v>148</v>
      </c>
      <c r="C29" s="171"/>
      <c r="D29" s="367">
        <v>6.7458315347406801</v>
      </c>
      <c r="E29" s="367">
        <v>6.732159560066</v>
      </c>
      <c r="F29" s="367">
        <v>7.2985621096874604</v>
      </c>
      <c r="G29" s="367">
        <v>6.807294111289</v>
      </c>
      <c r="H29" s="367">
        <v>5.8151499045975701</v>
      </c>
      <c r="I29" s="367">
        <v>5.7528192535309497</v>
      </c>
      <c r="J29" s="367">
        <v>6.0792289563098603</v>
      </c>
      <c r="K29" s="368"/>
      <c r="L29" s="367">
        <v>4.6969637830174102</v>
      </c>
      <c r="M29" s="367">
        <v>4.6584650893063904</v>
      </c>
      <c r="N29" s="367">
        <v>4.75966980275214</v>
      </c>
      <c r="O29" s="367">
        <v>4.6730455434349203</v>
      </c>
      <c r="P29" s="367">
        <v>4.4943401467089696</v>
      </c>
      <c r="Q29" s="367">
        <v>4.4856226813618498</v>
      </c>
      <c r="R29" s="367">
        <v>4.4659059356165098</v>
      </c>
      <c r="S29" s="368"/>
      <c r="T29" s="367">
        <v>7.4285265754570302</v>
      </c>
      <c r="U29" s="367">
        <v>6.7029092193012501</v>
      </c>
      <c r="V29" s="367">
        <v>8.6793036481249004</v>
      </c>
      <c r="W29" s="367">
        <v>9.5690823033124808</v>
      </c>
      <c r="X29" s="367">
        <v>8.9848559626127393</v>
      </c>
      <c r="Y29" s="367">
        <v>9.1477594443980692</v>
      </c>
      <c r="Z29" s="367">
        <v>9.3550710723418309</v>
      </c>
      <c r="AA29" s="368"/>
      <c r="AB29" s="367">
        <v>4.9783333318353504</v>
      </c>
      <c r="AC29" s="367">
        <v>4.89484565807102</v>
      </c>
      <c r="AD29" s="367">
        <v>4.8925059083756404</v>
      </c>
      <c r="AE29" s="367">
        <v>4.85657132793858</v>
      </c>
      <c r="AF29" s="367">
        <v>4.88624649449189</v>
      </c>
      <c r="AG29" s="367">
        <v>4.8597522994913902</v>
      </c>
      <c r="AH29" s="367">
        <v>4.8644536555054296</v>
      </c>
    </row>
    <row r="30" spans="1:35">
      <c r="A30" s="191"/>
      <c r="B30" s="171" t="s">
        <v>149</v>
      </c>
      <c r="C30" s="171"/>
      <c r="D30" s="367">
        <v>11.9757143324039</v>
      </c>
      <c r="E30" s="367">
        <v>13.043849833552599</v>
      </c>
      <c r="F30" s="367">
        <v>14.632882172886999</v>
      </c>
      <c r="G30" s="367">
        <v>17.856460900356499</v>
      </c>
      <c r="H30" s="367">
        <v>17.034228912780701</v>
      </c>
      <c r="I30" s="367">
        <v>16.889548519204201</v>
      </c>
      <c r="J30" s="367">
        <v>16.788515688126498</v>
      </c>
      <c r="K30" s="368"/>
      <c r="L30" s="367">
        <v>8.9257790420018193</v>
      </c>
      <c r="M30" s="367">
        <v>8.9933971577142504</v>
      </c>
      <c r="N30" s="367">
        <v>8.9368742219889903</v>
      </c>
      <c r="O30" s="367">
        <v>9.1088396576835002</v>
      </c>
      <c r="P30" s="367">
        <v>9.0914471603481903</v>
      </c>
      <c r="Q30" s="367">
        <v>8.9907046537867608</v>
      </c>
      <c r="R30" s="367">
        <v>9.05080422770396</v>
      </c>
      <c r="S30" s="368"/>
      <c r="T30" s="367">
        <v>15.042416249999</v>
      </c>
      <c r="U30" s="367">
        <v>16.270310059766299</v>
      </c>
      <c r="V30" s="367">
        <v>18.381916681739</v>
      </c>
      <c r="W30" s="367">
        <v>19.927409339872501</v>
      </c>
      <c r="X30" s="367">
        <v>24.862308871543402</v>
      </c>
      <c r="Y30" s="367">
        <v>25.054503745057399</v>
      </c>
      <c r="Z30" s="367">
        <v>22.240522528839101</v>
      </c>
      <c r="AA30" s="368"/>
      <c r="AB30" s="367">
        <v>14.479379233188</v>
      </c>
      <c r="AC30" s="367">
        <v>14.4583962072613</v>
      </c>
      <c r="AD30" s="367">
        <v>14.8505909470736</v>
      </c>
      <c r="AE30" s="367">
        <v>14.7780231356648</v>
      </c>
      <c r="AF30" s="367">
        <v>14.7667015209077</v>
      </c>
      <c r="AG30" s="367">
        <v>14.630591970247901</v>
      </c>
      <c r="AH30" s="367">
        <v>14.5449394183871</v>
      </c>
    </row>
    <row r="31" spans="1:35">
      <c r="A31" s="191"/>
      <c r="B31" s="171" t="s">
        <v>150</v>
      </c>
      <c r="C31" s="171"/>
      <c r="D31" s="367">
        <v>32.928493929332802</v>
      </c>
      <c r="E31" s="367">
        <v>32.159266945996599</v>
      </c>
      <c r="F31" s="367">
        <v>36.735286616051297</v>
      </c>
      <c r="G31" s="367">
        <v>38.813658872942597</v>
      </c>
      <c r="H31" s="367">
        <v>44.2814096981445</v>
      </c>
      <c r="I31" s="367">
        <v>44.056074691214697</v>
      </c>
      <c r="J31" s="367">
        <v>46.870928986657901</v>
      </c>
      <c r="K31" s="368"/>
      <c r="L31" s="367">
        <v>22.947926926233102</v>
      </c>
      <c r="M31" s="367">
        <v>22.936011545883801</v>
      </c>
      <c r="N31" s="367">
        <v>22.986828264801101</v>
      </c>
      <c r="O31" s="367">
        <v>22.873157987696001</v>
      </c>
      <c r="P31" s="367">
        <v>22.82299040414</v>
      </c>
      <c r="Q31" s="367">
        <v>22.577778048428499</v>
      </c>
      <c r="R31" s="367">
        <v>21.833539387696799</v>
      </c>
      <c r="S31" s="368"/>
      <c r="T31" s="367">
        <v>47.623330945766597</v>
      </c>
      <c r="U31" s="367">
        <v>47.275211826632997</v>
      </c>
      <c r="V31" s="367">
        <v>47.552593004277398</v>
      </c>
      <c r="W31" s="367">
        <v>50.017546561059497</v>
      </c>
      <c r="X31" s="367">
        <v>51.930945130225602</v>
      </c>
      <c r="Y31" s="367">
        <v>46.781263841628899</v>
      </c>
      <c r="Z31" s="367">
        <v>44.307222482315701</v>
      </c>
      <c r="AA31" s="368"/>
      <c r="AB31" s="367">
        <v>36.962846555400503</v>
      </c>
      <c r="AC31" s="367">
        <v>37.2473721247272</v>
      </c>
      <c r="AD31" s="367">
        <v>37.3209621559186</v>
      </c>
      <c r="AE31" s="367">
        <v>37.067094069394997</v>
      </c>
      <c r="AF31" s="367">
        <v>36.861125977498503</v>
      </c>
      <c r="AG31" s="367">
        <v>36.687038851759198</v>
      </c>
      <c r="AH31" s="367">
        <v>36.300593070635898</v>
      </c>
    </row>
    <row r="32" spans="1:35">
      <c r="A32" s="191"/>
      <c r="B32" s="171" t="s">
        <v>151</v>
      </c>
      <c r="C32" s="171"/>
      <c r="D32" s="367">
        <v>93.431016775021902</v>
      </c>
      <c r="E32" s="367">
        <v>107.451643463512</v>
      </c>
      <c r="F32" s="367">
        <v>109.039327571077</v>
      </c>
      <c r="G32" s="367">
        <v>119.347725657109</v>
      </c>
      <c r="H32" s="367">
        <v>125.346122211218</v>
      </c>
      <c r="I32" s="367">
        <v>127.387426817763</v>
      </c>
      <c r="J32" s="367">
        <v>112.87683460535401</v>
      </c>
      <c r="K32" s="368"/>
      <c r="L32" s="367">
        <v>70.273188448637697</v>
      </c>
      <c r="M32" s="367">
        <v>70.297094472688897</v>
      </c>
      <c r="N32" s="367">
        <v>70.7612012962432</v>
      </c>
      <c r="O32" s="367">
        <v>71.080929079977096</v>
      </c>
      <c r="P32" s="367">
        <v>71.1411988259769</v>
      </c>
      <c r="Q32" s="367">
        <v>71.328377652430802</v>
      </c>
      <c r="R32" s="367">
        <v>70.591976590839494</v>
      </c>
      <c r="S32" s="368"/>
      <c r="T32" s="367">
        <v>101.11320663276901</v>
      </c>
      <c r="U32" s="367">
        <v>108.729857741445</v>
      </c>
      <c r="V32" s="367">
        <v>109.861272582111</v>
      </c>
      <c r="W32" s="367">
        <v>108.98864886655301</v>
      </c>
      <c r="X32" s="367">
        <v>107.025922639621</v>
      </c>
      <c r="Y32" s="367">
        <v>102.895694650886</v>
      </c>
      <c r="Z32" s="367">
        <v>107.777027028798</v>
      </c>
      <c r="AA32" s="368"/>
      <c r="AB32" s="367">
        <v>67.625347522879494</v>
      </c>
      <c r="AC32" s="367">
        <v>67.639817766324995</v>
      </c>
      <c r="AD32" s="367">
        <v>67.931292072180696</v>
      </c>
      <c r="AE32" s="367">
        <v>68.245500018648798</v>
      </c>
      <c r="AF32" s="367">
        <v>67.828183273334005</v>
      </c>
      <c r="AG32" s="367">
        <v>68.180302065021607</v>
      </c>
      <c r="AH32" s="367">
        <v>68.013833227411396</v>
      </c>
    </row>
    <row r="33" spans="1:35">
      <c r="A33" s="191"/>
      <c r="B33" s="171" t="s">
        <v>152</v>
      </c>
      <c r="C33" s="171"/>
      <c r="D33" s="367">
        <v>235.93152719645499</v>
      </c>
      <c r="E33" s="367">
        <v>263.166610953278</v>
      </c>
      <c r="F33" s="367">
        <v>258.50992290386</v>
      </c>
      <c r="G33" s="367">
        <v>271.76729191859101</v>
      </c>
      <c r="H33" s="367">
        <v>274.17054778182501</v>
      </c>
      <c r="I33" s="367">
        <v>285.13149427245099</v>
      </c>
      <c r="J33" s="367">
        <v>259.46742332924498</v>
      </c>
      <c r="K33" s="368"/>
      <c r="L33" s="367">
        <v>168.75806648468901</v>
      </c>
      <c r="M33" s="367">
        <v>169.03024368001601</v>
      </c>
      <c r="N33" s="367">
        <v>170.80677487194899</v>
      </c>
      <c r="O33" s="367">
        <v>175.346424914653</v>
      </c>
      <c r="P33" s="367">
        <v>174.78014038943601</v>
      </c>
      <c r="Q33" s="367">
        <v>175.28121492134699</v>
      </c>
      <c r="R33" s="367">
        <v>174.83988555224701</v>
      </c>
      <c r="S33" s="368"/>
      <c r="T33" s="367">
        <v>182.19081696720801</v>
      </c>
      <c r="U33" s="367">
        <v>200.59687682650801</v>
      </c>
      <c r="V33" s="367">
        <v>185.55581113872299</v>
      </c>
      <c r="W33" s="367">
        <v>180.16905998598901</v>
      </c>
      <c r="X33" s="367">
        <v>173.25931891107101</v>
      </c>
      <c r="Y33" s="367">
        <v>175.32915647550999</v>
      </c>
      <c r="Z33" s="367">
        <v>177.34102055634</v>
      </c>
      <c r="AA33" s="368"/>
      <c r="AB33" s="367">
        <v>112.189553967015</v>
      </c>
      <c r="AC33" s="367">
        <v>113.251998485564</v>
      </c>
      <c r="AD33" s="367">
        <v>114.308983512409</v>
      </c>
      <c r="AE33" s="367">
        <v>114.21103411081</v>
      </c>
      <c r="AF33" s="367">
        <v>111.44155728282</v>
      </c>
      <c r="AG33" s="367">
        <v>111.18473555906399</v>
      </c>
      <c r="AH33" s="367">
        <v>109.265236290586</v>
      </c>
    </row>
    <row r="34" spans="1:35">
      <c r="A34" s="191"/>
      <c r="B34" s="239" t="s">
        <v>153</v>
      </c>
      <c r="C34" s="239"/>
      <c r="D34" s="370">
        <v>456.76389706163098</v>
      </c>
      <c r="E34" s="370">
        <v>481.04162448711202</v>
      </c>
      <c r="F34" s="370">
        <v>483.181665452765</v>
      </c>
      <c r="G34" s="370">
        <v>502.17567427493901</v>
      </c>
      <c r="H34" s="370">
        <v>527.67068126760296</v>
      </c>
      <c r="I34" s="370">
        <v>510.79670934274799</v>
      </c>
      <c r="J34" s="370">
        <v>505.284132768635</v>
      </c>
      <c r="K34" s="368"/>
      <c r="L34" s="370">
        <v>303.30892545039097</v>
      </c>
      <c r="M34" s="370">
        <v>303.46895756463101</v>
      </c>
      <c r="N34" s="370">
        <v>305.81762987271998</v>
      </c>
      <c r="O34" s="370">
        <v>308.94618336245901</v>
      </c>
      <c r="P34" s="370">
        <v>307.86084244889997</v>
      </c>
      <c r="Q34" s="370">
        <v>307.72071610450399</v>
      </c>
      <c r="R34" s="370">
        <v>303.61073267151301</v>
      </c>
      <c r="S34" s="368"/>
      <c r="T34" s="370">
        <v>376.80377636532302</v>
      </c>
      <c r="U34" s="370">
        <v>410.26825714067797</v>
      </c>
      <c r="V34" s="370">
        <v>444.39599100653402</v>
      </c>
      <c r="W34" s="370">
        <v>464.863505034159</v>
      </c>
      <c r="X34" s="370">
        <v>459.48990190727301</v>
      </c>
      <c r="Y34" s="370">
        <v>427.48033661561698</v>
      </c>
      <c r="Z34" s="370">
        <v>384.08648027212001</v>
      </c>
      <c r="AA34" s="368"/>
      <c r="AB34" s="370">
        <v>186.80318018191301</v>
      </c>
      <c r="AC34" s="370">
        <v>188.670528914041</v>
      </c>
      <c r="AD34" s="370">
        <v>188.87968774541599</v>
      </c>
      <c r="AE34" s="370">
        <v>188.38059127083599</v>
      </c>
      <c r="AF34" s="370">
        <v>186.40423470134201</v>
      </c>
      <c r="AG34" s="370">
        <v>185.79252851478299</v>
      </c>
      <c r="AH34" s="370">
        <v>182.92296467387001</v>
      </c>
    </row>
    <row r="35" spans="1:35">
      <c r="A35" s="191"/>
      <c r="B35" s="229" t="s">
        <v>139</v>
      </c>
      <c r="C35" s="229"/>
      <c r="D35" s="229"/>
      <c r="E35" s="366"/>
      <c r="F35" s="366"/>
      <c r="G35" s="191"/>
      <c r="H35" s="191"/>
      <c r="I35" s="191"/>
      <c r="J35" s="191"/>
      <c r="K35" s="389"/>
      <c r="L35" s="389"/>
      <c r="S35" s="389"/>
      <c r="T35" s="389"/>
      <c r="U35" s="191"/>
      <c r="V35" s="191"/>
      <c r="W35" s="191"/>
      <c r="X35" s="191"/>
      <c r="Y35" s="191"/>
      <c r="Z35" s="191"/>
      <c r="AA35" s="389"/>
      <c r="AB35" s="389"/>
      <c r="AC35" s="191"/>
      <c r="AD35" s="191"/>
      <c r="AE35" s="191"/>
      <c r="AF35" s="191"/>
      <c r="AG35" s="191"/>
      <c r="AH35" s="191"/>
    </row>
    <row r="36" spans="1:35">
      <c r="A36" s="191"/>
      <c r="B36" s="191"/>
      <c r="C36" s="389"/>
      <c r="D36" s="389"/>
      <c r="E36" s="191"/>
      <c r="F36" s="191"/>
      <c r="G36" s="191"/>
      <c r="H36" s="191"/>
      <c r="I36" s="191"/>
      <c r="J36" s="191"/>
      <c r="K36" s="389"/>
      <c r="L36" s="389"/>
      <c r="M36" s="191"/>
      <c r="N36" s="191"/>
      <c r="O36" s="191"/>
      <c r="P36" s="191"/>
      <c r="Q36" s="191"/>
      <c r="R36" s="191"/>
      <c r="S36" s="389"/>
      <c r="T36" s="389"/>
      <c r="AA36" s="389"/>
      <c r="AB36" s="389"/>
    </row>
    <row r="37" spans="1:35" ht="15.5">
      <c r="A37" s="191"/>
      <c r="B37" s="259" t="s">
        <v>154</v>
      </c>
      <c r="C37" s="238"/>
      <c r="D37" s="238"/>
      <c r="E37" s="191"/>
      <c r="F37" s="191"/>
      <c r="G37" s="191"/>
      <c r="H37" s="191"/>
      <c r="I37" s="191"/>
      <c r="J37" s="191"/>
      <c r="K37" s="234"/>
      <c r="L37" s="191"/>
      <c r="M37" s="191"/>
      <c r="N37" s="191"/>
      <c r="O37" s="191"/>
      <c r="P37" s="191"/>
      <c r="Q37" s="191"/>
      <c r="R37" s="191"/>
      <c r="S37" s="191"/>
      <c r="T37" s="191"/>
      <c r="U37" s="191"/>
      <c r="V37" s="191"/>
      <c r="W37" s="191"/>
      <c r="X37" s="191"/>
      <c r="Y37" s="191"/>
      <c r="Z37" s="191"/>
      <c r="AA37" s="389"/>
      <c r="AB37" s="389"/>
      <c r="AC37" s="191"/>
      <c r="AD37" s="191"/>
      <c r="AE37" s="191"/>
      <c r="AF37" s="191"/>
      <c r="AG37" s="191"/>
      <c r="AH37" s="191"/>
    </row>
    <row r="38" spans="1:35">
      <c r="A38" s="191"/>
      <c r="B38" s="235"/>
      <c r="C38" s="310"/>
      <c r="D38" s="393" t="s">
        <v>155</v>
      </c>
      <c r="E38" s="393"/>
      <c r="F38" s="393"/>
      <c r="G38" s="393"/>
      <c r="H38" s="393"/>
      <c r="I38" s="393"/>
      <c r="J38" s="393"/>
      <c r="K38" s="230"/>
      <c r="L38" s="393" t="s">
        <v>156</v>
      </c>
      <c r="M38" s="393"/>
      <c r="N38" s="393"/>
      <c r="O38" s="393"/>
      <c r="P38" s="393"/>
      <c r="Q38" s="308"/>
      <c r="R38" s="308"/>
      <c r="S38" s="389"/>
      <c r="T38" s="389"/>
      <c r="U38" s="191"/>
      <c r="V38" s="191"/>
      <c r="W38" s="191"/>
      <c r="X38" s="191"/>
      <c r="Y38" s="191"/>
      <c r="Z38" s="191"/>
      <c r="AA38" s="389"/>
      <c r="AB38" s="389"/>
      <c r="AC38" s="191"/>
      <c r="AD38" s="191"/>
      <c r="AE38" s="191"/>
      <c r="AF38" s="191"/>
      <c r="AG38" s="191"/>
      <c r="AH38" s="191"/>
      <c r="AI38" s="171"/>
    </row>
    <row r="39" spans="1:35">
      <c r="A39" s="191"/>
      <c r="B39" s="235" t="s">
        <v>157</v>
      </c>
      <c r="C39" s="170"/>
      <c r="D39" s="236" t="s">
        <v>115</v>
      </c>
      <c r="E39" s="236" t="s">
        <v>116</v>
      </c>
      <c r="F39" s="236" t="s">
        <v>117</v>
      </c>
      <c r="G39" s="236" t="s">
        <v>118</v>
      </c>
      <c r="H39" s="228" t="s">
        <v>119</v>
      </c>
      <c r="I39" s="228" t="s">
        <v>120</v>
      </c>
      <c r="J39" s="228" t="s">
        <v>121</v>
      </c>
      <c r="K39" s="170"/>
      <c r="L39" s="236" t="s">
        <v>115</v>
      </c>
      <c r="M39" s="236" t="s">
        <v>116</v>
      </c>
      <c r="N39" s="236" t="s">
        <v>117</v>
      </c>
      <c r="O39" s="236" t="s">
        <v>118</v>
      </c>
      <c r="P39" s="228" t="s">
        <v>119</v>
      </c>
      <c r="Q39" s="228" t="s">
        <v>120</v>
      </c>
      <c r="R39" s="228" t="s">
        <v>121</v>
      </c>
      <c r="S39" s="389"/>
      <c r="T39" s="389"/>
      <c r="U39" s="191"/>
      <c r="V39" s="191"/>
      <c r="W39" s="191"/>
      <c r="X39" s="191"/>
      <c r="Y39" s="191"/>
      <c r="Z39" s="191"/>
      <c r="AA39" s="389"/>
      <c r="AB39" s="389"/>
      <c r="AC39" s="191"/>
      <c r="AD39" s="191"/>
      <c r="AE39" s="191"/>
      <c r="AF39" s="191"/>
      <c r="AG39" s="191"/>
      <c r="AH39" s="191"/>
      <c r="AI39" s="171"/>
    </row>
    <row r="40" spans="1:35">
      <c r="A40" s="191"/>
      <c r="B40" s="171" t="s">
        <v>122</v>
      </c>
      <c r="C40" s="171"/>
      <c r="D40" s="171" t="s">
        <v>158</v>
      </c>
      <c r="E40" t="s">
        <v>159</v>
      </c>
      <c r="F40" s="171" t="s">
        <v>160</v>
      </c>
      <c r="G40" s="171" t="s">
        <v>161</v>
      </c>
      <c r="H40" s="171" t="s">
        <v>162</v>
      </c>
      <c r="I40" s="171" t="s">
        <v>163</v>
      </c>
      <c r="J40" s="171" t="s">
        <v>164</v>
      </c>
      <c r="K40" s="171"/>
      <c r="L40" s="171" t="s">
        <v>165</v>
      </c>
      <c r="M40" s="171" t="s">
        <v>166</v>
      </c>
      <c r="N40" s="171" t="s">
        <v>167</v>
      </c>
      <c r="O40" s="171" t="s">
        <v>168</v>
      </c>
      <c r="P40" s="171" t="s">
        <v>169</v>
      </c>
      <c r="Q40" s="171" t="s">
        <v>170</v>
      </c>
      <c r="R40" s="171" t="s">
        <v>171</v>
      </c>
      <c r="S40" s="389"/>
      <c r="T40" s="389"/>
      <c r="U40" s="191"/>
      <c r="V40" s="191"/>
      <c r="W40" s="191"/>
      <c r="X40" s="191"/>
      <c r="Y40" s="191"/>
      <c r="Z40" s="191"/>
      <c r="AA40" s="389"/>
      <c r="AB40" s="389"/>
      <c r="AC40" s="191"/>
      <c r="AD40" s="191"/>
      <c r="AE40" s="191"/>
      <c r="AF40" s="191"/>
      <c r="AG40" s="191"/>
      <c r="AH40" s="191"/>
      <c r="AI40" s="171"/>
    </row>
    <row r="41" spans="1:35">
      <c r="A41" s="191"/>
      <c r="B41" s="171" t="s">
        <v>172</v>
      </c>
      <c r="C41" s="171"/>
      <c r="D41" s="171" t="s">
        <v>173</v>
      </c>
      <c r="E41" s="171" t="s">
        <v>174</v>
      </c>
      <c r="F41" s="171" t="s">
        <v>175</v>
      </c>
      <c r="G41" s="171" t="s">
        <v>176</v>
      </c>
      <c r="H41" s="282" t="s">
        <v>177</v>
      </c>
      <c r="I41" s="282" t="s">
        <v>178</v>
      </c>
      <c r="J41" s="282" t="s">
        <v>179</v>
      </c>
      <c r="K41" s="171"/>
      <c r="L41" s="171" t="s">
        <v>180</v>
      </c>
      <c r="M41" s="171" t="s">
        <v>181</v>
      </c>
      <c r="N41" s="171" t="s">
        <v>182</v>
      </c>
      <c r="O41" s="171" t="s">
        <v>183</v>
      </c>
      <c r="P41" s="171" t="s">
        <v>184</v>
      </c>
      <c r="Q41" s="171" t="s">
        <v>185</v>
      </c>
      <c r="R41" s="171" t="s">
        <v>186</v>
      </c>
      <c r="S41" s="389"/>
      <c r="T41" s="389"/>
      <c r="U41" s="191"/>
      <c r="V41" s="191"/>
      <c r="W41" s="191"/>
      <c r="X41" s="191"/>
      <c r="Y41" s="191"/>
      <c r="Z41" s="191"/>
      <c r="AA41" s="389"/>
      <c r="AB41" s="389"/>
      <c r="AC41" s="191"/>
      <c r="AD41" s="191"/>
      <c r="AE41" s="191"/>
      <c r="AF41" s="191"/>
      <c r="AG41" s="191"/>
      <c r="AH41" s="191"/>
      <c r="AI41" s="171"/>
    </row>
    <row r="42" spans="1:35">
      <c r="A42" s="191"/>
      <c r="B42" s="171" t="s">
        <v>126</v>
      </c>
      <c r="C42" s="171"/>
      <c r="D42" s="171" t="s">
        <v>187</v>
      </c>
      <c r="E42" s="171" t="s">
        <v>188</v>
      </c>
      <c r="F42" s="171" t="s">
        <v>189</v>
      </c>
      <c r="G42" s="171" t="s">
        <v>187</v>
      </c>
      <c r="H42" s="282" t="s">
        <v>190</v>
      </c>
      <c r="I42" s="282" t="s">
        <v>191</v>
      </c>
      <c r="J42" s="282" t="s">
        <v>192</v>
      </c>
      <c r="K42" s="171"/>
      <c r="L42" s="171" t="s">
        <v>193</v>
      </c>
      <c r="M42" s="171" t="s">
        <v>194</v>
      </c>
      <c r="N42" s="171" t="s">
        <v>195</v>
      </c>
      <c r="O42" s="171" t="s">
        <v>196</v>
      </c>
      <c r="P42" s="171" t="s">
        <v>197</v>
      </c>
      <c r="Q42" s="171" t="s">
        <v>198</v>
      </c>
      <c r="R42" s="171" t="s">
        <v>199</v>
      </c>
      <c r="S42" s="389"/>
      <c r="T42" s="389"/>
      <c r="U42" s="191"/>
      <c r="V42" s="191"/>
      <c r="W42" s="191"/>
      <c r="X42" s="191"/>
      <c r="Y42" s="191"/>
      <c r="Z42" s="191"/>
      <c r="AA42" s="389"/>
      <c r="AB42" s="389"/>
      <c r="AC42" s="191"/>
      <c r="AD42" s="191"/>
      <c r="AE42" s="191"/>
      <c r="AF42" s="191"/>
      <c r="AG42" s="191"/>
      <c r="AH42" s="191"/>
      <c r="AI42" s="171"/>
    </row>
    <row r="43" spans="1:35">
      <c r="A43" s="191"/>
      <c r="B43" s="239" t="s">
        <v>200</v>
      </c>
      <c r="C43" s="239"/>
      <c r="D43" s="239" t="s">
        <v>201</v>
      </c>
      <c r="E43" s="239" t="s">
        <v>202</v>
      </c>
      <c r="F43" s="239" t="s">
        <v>203</v>
      </c>
      <c r="G43" s="239" t="s">
        <v>204</v>
      </c>
      <c r="H43" s="302" t="s">
        <v>205</v>
      </c>
      <c r="I43" s="280" t="s">
        <v>206</v>
      </c>
      <c r="J43" s="280" t="s">
        <v>207</v>
      </c>
      <c r="K43" s="239"/>
      <c r="L43" s="280" t="s">
        <v>208</v>
      </c>
      <c r="M43" s="280" t="s">
        <v>208</v>
      </c>
      <c r="N43" s="280" t="s">
        <v>209</v>
      </c>
      <c r="O43" s="280" t="s">
        <v>208</v>
      </c>
      <c r="P43" s="280" t="s">
        <v>208</v>
      </c>
      <c r="Q43" s="280" t="s">
        <v>208</v>
      </c>
      <c r="R43" s="280" t="s">
        <v>208</v>
      </c>
      <c r="S43" s="389"/>
      <c r="T43" s="389"/>
      <c r="U43" s="191"/>
      <c r="V43" s="191"/>
      <c r="W43" s="191"/>
      <c r="X43" s="191"/>
      <c r="Y43" s="191"/>
      <c r="Z43" s="191"/>
      <c r="AA43" s="389"/>
      <c r="AB43" s="389"/>
      <c r="AC43" s="191"/>
      <c r="AD43" s="191"/>
      <c r="AE43" s="191"/>
      <c r="AF43" s="191"/>
      <c r="AG43" s="191"/>
      <c r="AH43" s="191"/>
      <c r="AI43" s="171"/>
    </row>
    <row r="44" spans="1:35">
      <c r="A44" s="191"/>
      <c r="B44" s="229" t="s">
        <v>139</v>
      </c>
      <c r="C44" s="284"/>
      <c r="D44" s="284"/>
      <c r="E44" s="191"/>
      <c r="F44" s="191"/>
      <c r="G44" s="191"/>
      <c r="H44" s="191"/>
      <c r="I44" s="191"/>
      <c r="J44" s="191"/>
      <c r="K44" s="392"/>
      <c r="L44" s="392"/>
      <c r="M44" s="191"/>
      <c r="N44" s="191"/>
      <c r="O44" s="191"/>
      <c r="P44" s="191"/>
      <c r="Q44" s="191"/>
      <c r="R44" s="191"/>
      <c r="S44" s="389"/>
      <c r="T44" s="389"/>
      <c r="U44" s="191"/>
      <c r="V44" s="191"/>
      <c r="W44" s="191"/>
      <c r="X44" s="191"/>
      <c r="Y44" s="191"/>
      <c r="Z44" s="191"/>
      <c r="AA44" s="389"/>
      <c r="AB44" s="389"/>
      <c r="AC44" s="191"/>
      <c r="AD44" s="191"/>
      <c r="AE44" s="191"/>
      <c r="AF44" s="191"/>
      <c r="AG44" s="191"/>
      <c r="AH44" s="191"/>
      <c r="AI44" s="171"/>
    </row>
    <row r="45" spans="1:35" ht="35.5" customHeight="1">
      <c r="A45" s="191"/>
      <c r="B45" s="395" t="s">
        <v>210</v>
      </c>
      <c r="C45" s="395"/>
      <c r="D45" s="395"/>
      <c r="E45" s="395"/>
      <c r="F45" s="395"/>
      <c r="G45" s="395"/>
      <c r="H45" s="395"/>
      <c r="I45" s="395"/>
      <c r="J45" s="395"/>
      <c r="K45" s="395"/>
      <c r="L45" s="395"/>
      <c r="M45" s="395"/>
      <c r="N45" s="395"/>
      <c r="O45" s="395"/>
      <c r="P45" s="395"/>
      <c r="Q45" s="395"/>
      <c r="R45" s="395"/>
      <c r="S45" s="229"/>
      <c r="T45" s="229"/>
      <c r="U45" s="229"/>
      <c r="V45" s="229"/>
      <c r="W45" s="191"/>
      <c r="X45" s="191"/>
      <c r="Y45" s="191"/>
      <c r="Z45" s="191"/>
      <c r="AA45" s="389"/>
      <c r="AB45" s="389"/>
      <c r="AC45" s="191"/>
      <c r="AD45" s="191"/>
      <c r="AE45" s="191"/>
      <c r="AF45" s="191"/>
      <c r="AG45" s="191"/>
      <c r="AH45" s="191"/>
      <c r="AI45" s="171"/>
    </row>
    <row r="46" spans="1:35">
      <c r="A46" s="191"/>
      <c r="B46" s="396" t="s">
        <v>211</v>
      </c>
      <c r="C46" s="396"/>
      <c r="D46" s="396"/>
      <c r="E46" s="396"/>
      <c r="F46" s="396"/>
      <c r="G46" s="396"/>
      <c r="H46" s="396"/>
      <c r="I46" s="396"/>
      <c r="J46" s="396"/>
      <c r="K46" s="396"/>
      <c r="L46" s="396"/>
      <c r="M46" s="396"/>
      <c r="N46" s="396"/>
      <c r="O46" s="396"/>
      <c r="P46" s="396"/>
      <c r="Q46" s="396"/>
      <c r="R46" s="396"/>
      <c r="S46" s="229"/>
      <c r="T46" s="229"/>
      <c r="U46" s="229"/>
      <c r="V46" s="229"/>
      <c r="W46" s="191"/>
      <c r="X46" s="191"/>
      <c r="Y46" s="191"/>
      <c r="Z46" s="191"/>
      <c r="AA46" s="191"/>
      <c r="AB46" s="191"/>
      <c r="AC46" s="191"/>
      <c r="AD46" s="191"/>
      <c r="AE46" s="191"/>
      <c r="AF46" s="191"/>
      <c r="AG46" s="191"/>
      <c r="AH46" s="191"/>
      <c r="AI46" s="171"/>
    </row>
    <row r="47" spans="1:35">
      <c r="A47" s="191"/>
      <c r="B47" s="229" t="s">
        <v>212</v>
      </c>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394"/>
      <c r="AB47" s="394"/>
      <c r="AC47" s="229"/>
      <c r="AD47" s="229"/>
      <c r="AE47" s="191"/>
      <c r="AF47" s="191"/>
      <c r="AG47" s="191"/>
      <c r="AH47" s="191"/>
      <c r="AI47" s="171"/>
    </row>
    <row r="48" spans="1:35">
      <c r="B48" s="229" t="s">
        <v>213</v>
      </c>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171"/>
    </row>
    <row r="49" spans="21:35">
      <c r="AI49" s="171"/>
    </row>
    <row r="50" spans="21:35">
      <c r="U50" s="171"/>
    </row>
  </sheetData>
  <mergeCells count="44">
    <mergeCell ref="B45:R45"/>
    <mergeCell ref="AA45:AB45"/>
    <mergeCell ref="B46:R46"/>
    <mergeCell ref="K44:L44"/>
    <mergeCell ref="S44:T44"/>
    <mergeCell ref="AA44:AB44"/>
    <mergeCell ref="S43:T43"/>
    <mergeCell ref="AA43:AB43"/>
    <mergeCell ref="S41:T41"/>
    <mergeCell ref="AA41:AB41"/>
    <mergeCell ref="AA47:AB47"/>
    <mergeCell ref="S39:T39"/>
    <mergeCell ref="AA39:AB39"/>
    <mergeCell ref="S40:T40"/>
    <mergeCell ref="AA40:AB40"/>
    <mergeCell ref="S42:T42"/>
    <mergeCell ref="AA42:AB42"/>
    <mergeCell ref="K22:L22"/>
    <mergeCell ref="S22:T22"/>
    <mergeCell ref="AA22:AB22"/>
    <mergeCell ref="D38:J38"/>
    <mergeCell ref="L38:P38"/>
    <mergeCell ref="S38:T38"/>
    <mergeCell ref="AA38:AB38"/>
    <mergeCell ref="AA37:AB37"/>
    <mergeCell ref="K23:L23"/>
    <mergeCell ref="S23:T23"/>
    <mergeCell ref="AA23:AB23"/>
    <mergeCell ref="D26:J26"/>
    <mergeCell ref="L26:R26"/>
    <mergeCell ref="T26:Z26"/>
    <mergeCell ref="AB26:AH26"/>
    <mergeCell ref="C36:D36"/>
    <mergeCell ref="AA2:AB2"/>
    <mergeCell ref="D3:J3"/>
    <mergeCell ref="L3:R3"/>
    <mergeCell ref="T3:Z3"/>
    <mergeCell ref="AB3:AH3"/>
    <mergeCell ref="K36:L36"/>
    <mergeCell ref="S36:T36"/>
    <mergeCell ref="AA36:AB36"/>
    <mergeCell ref="K35:L35"/>
    <mergeCell ref="S35:T35"/>
    <mergeCell ref="AA35:AB35"/>
  </mergeCells>
  <hyperlinks>
    <hyperlink ref="A1" r:id="rId1" location="Index!A1" display="Index!A1" xr:uid="{4E172677-000F-41DC-9888-A4E6C8450E57}"/>
  </hyperlinks>
  <pageMargins left="0.7" right="0.7" top="0.75" bottom="0.75" header="0.3" footer="0.3"/>
  <pageSetup paperSize="9" scale="37" orientation="landscape" r:id="rId2"/>
  <headerFooter>
    <oddFooter>&amp;L&amp;1#&amp;"Calibri"&amp;11&amp;K000000OFFICIAL: Sensitive</oddFooter>
  </headerFooter>
  <rowBreaks count="1" manualBreakCount="1">
    <brk id="24"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J85"/>
  <sheetViews>
    <sheetView showGridLines="0" zoomScaleNormal="100" zoomScaleSheetLayoutView="160" workbookViewId="0">
      <selection activeCell="G29" activeCellId="1" sqref="D29:D44 G29:G44"/>
    </sheetView>
  </sheetViews>
  <sheetFormatPr defaultColWidth="9.1796875" defaultRowHeight="14.5"/>
  <cols>
    <col min="2" max="2" width="24.81640625" customWidth="1"/>
    <col min="3" max="3" width="13.453125" customWidth="1"/>
    <col min="4" max="4" width="15.453125" customWidth="1"/>
    <col min="5" max="5" width="14.81640625" customWidth="1"/>
    <col min="6" max="6" width="14.1796875" style="153" customWidth="1"/>
    <col min="7" max="7" width="15.7265625" style="153" customWidth="1"/>
    <col min="8" max="8" width="17.54296875" customWidth="1"/>
  </cols>
  <sheetData>
    <row r="1" spans="1:9">
      <c r="A1" s="152" t="s">
        <v>53</v>
      </c>
    </row>
    <row r="2" spans="1:9">
      <c r="B2" s="19" t="s">
        <v>214</v>
      </c>
    </row>
    <row r="3" spans="1:9" ht="34.5">
      <c r="B3" s="116" t="s">
        <v>58</v>
      </c>
      <c r="C3" s="117" t="s">
        <v>215</v>
      </c>
      <c r="D3" s="117" t="s">
        <v>216</v>
      </c>
      <c r="E3" s="117" t="s">
        <v>217</v>
      </c>
      <c r="F3" s="117" t="s">
        <v>218</v>
      </c>
      <c r="G3" s="117" t="s">
        <v>219</v>
      </c>
      <c r="H3" s="117" t="s">
        <v>220</v>
      </c>
      <c r="I3" s="118" t="s">
        <v>83</v>
      </c>
    </row>
    <row r="4" spans="1:9">
      <c r="B4" s="119" t="s">
        <v>85</v>
      </c>
      <c r="C4" s="120">
        <v>614</v>
      </c>
      <c r="D4" s="120">
        <v>21062</v>
      </c>
      <c r="E4" s="120">
        <v>350</v>
      </c>
      <c r="F4" s="121">
        <v>12.155286757864312</v>
      </c>
      <c r="G4" s="121">
        <v>4.0139770714280951</v>
      </c>
      <c r="H4" s="121">
        <v>8.141309686436216</v>
      </c>
      <c r="I4" s="121">
        <v>3.0282402070472458</v>
      </c>
    </row>
    <row r="5" spans="1:9">
      <c r="B5" s="119" t="s">
        <v>86</v>
      </c>
      <c r="C5" s="120">
        <v>644</v>
      </c>
      <c r="D5" s="120">
        <v>21362</v>
      </c>
      <c r="E5" s="120">
        <v>435</v>
      </c>
      <c r="F5" s="121">
        <v>12.512872325956439</v>
      </c>
      <c r="G5" s="121">
        <v>3.9944748271607082</v>
      </c>
      <c r="H5" s="121">
        <v>8.5183974987957303</v>
      </c>
      <c r="I5" s="121">
        <v>3.1325450446888028</v>
      </c>
    </row>
    <row r="6" spans="1:9">
      <c r="B6" s="119" t="s">
        <v>87</v>
      </c>
      <c r="C6" s="120">
        <v>762</v>
      </c>
      <c r="D6" s="120">
        <v>22154</v>
      </c>
      <c r="E6" s="120">
        <v>392</v>
      </c>
      <c r="F6" s="121">
        <v>14.543650036263696</v>
      </c>
      <c r="G6" s="121">
        <v>4.080473404169104</v>
      </c>
      <c r="H6" s="121">
        <v>10.463176632094591</v>
      </c>
      <c r="I6" s="121">
        <v>3.5642065504958684</v>
      </c>
    </row>
    <row r="7" spans="1:9">
      <c r="B7" s="119" t="s">
        <v>88</v>
      </c>
      <c r="C7" s="120">
        <v>750</v>
      </c>
      <c r="D7" s="120">
        <v>23206</v>
      </c>
      <c r="E7" s="120">
        <v>503</v>
      </c>
      <c r="F7" s="121">
        <v>14.07182258246088</v>
      </c>
      <c r="G7" s="121">
        <v>4.2018328291230507</v>
      </c>
      <c r="H7" s="121">
        <v>9.8699897533378298</v>
      </c>
      <c r="I7" s="121">
        <v>3.3489724971751813</v>
      </c>
    </row>
    <row r="8" spans="1:9">
      <c r="B8" s="119" t="s">
        <v>89</v>
      </c>
      <c r="C8" s="120">
        <v>759</v>
      </c>
      <c r="D8" s="120">
        <v>24472</v>
      </c>
      <c r="E8" s="120">
        <v>607</v>
      </c>
      <c r="F8" s="121">
        <v>13.986142846613106</v>
      </c>
      <c r="G8" s="121">
        <v>4.3397950266147616</v>
      </c>
      <c r="H8" s="121">
        <v>9.6463478199983435</v>
      </c>
      <c r="I8" s="121">
        <v>3.2227657667792982</v>
      </c>
    </row>
    <row r="9" spans="1:9">
      <c r="B9" s="119" t="s">
        <v>90</v>
      </c>
      <c r="C9" s="120">
        <v>862</v>
      </c>
      <c r="D9" s="120">
        <v>26425</v>
      </c>
      <c r="E9" s="120">
        <v>594</v>
      </c>
      <c r="F9" s="121">
        <v>15.59362506557644</v>
      </c>
      <c r="G9" s="121">
        <v>4.5879420375810183</v>
      </c>
      <c r="H9" s="121">
        <v>11.005683027995421</v>
      </c>
      <c r="I9" s="121">
        <v>3.3988278269091086</v>
      </c>
    </row>
    <row r="10" spans="1:9">
      <c r="B10" s="119" t="s">
        <v>91</v>
      </c>
      <c r="C10" s="120">
        <v>886</v>
      </c>
      <c r="D10" s="120">
        <v>27510</v>
      </c>
      <c r="E10" s="120">
        <v>678</v>
      </c>
      <c r="F10" s="121">
        <v>15.752791408861391</v>
      </c>
      <c r="G10" s="121">
        <v>4.67617290179051</v>
      </c>
      <c r="H10" s="121">
        <v>11.076618507070881</v>
      </c>
      <c r="I10" s="121">
        <v>3.3687358743363909</v>
      </c>
    </row>
    <row r="11" spans="1:9">
      <c r="B11" s="119" t="s">
        <v>92</v>
      </c>
      <c r="C11" s="120">
        <v>1094</v>
      </c>
      <c r="D11" s="120">
        <v>29265</v>
      </c>
      <c r="E11" s="120">
        <v>756</v>
      </c>
      <c r="F11" s="121">
        <v>19.111840955941442</v>
      </c>
      <c r="G11" s="121">
        <v>4.860640059845748</v>
      </c>
      <c r="H11" s="121">
        <v>14.251200896095694</v>
      </c>
      <c r="I11" s="121">
        <v>3.9319597255979399</v>
      </c>
    </row>
    <row r="12" spans="1:9">
      <c r="B12" s="119" t="s">
        <v>93</v>
      </c>
      <c r="C12" s="120">
        <v>1120</v>
      </c>
      <c r="D12" s="120">
        <v>30083</v>
      </c>
      <c r="E12" s="120">
        <v>852</v>
      </c>
      <c r="F12" s="121">
        <v>19.156432798549584</v>
      </c>
      <c r="G12" s="121">
        <v>4.8835087628163096</v>
      </c>
      <c r="H12" s="121">
        <v>14.272924035733276</v>
      </c>
      <c r="I12" s="121">
        <v>3.9226780843333859</v>
      </c>
    </row>
    <row r="13" spans="1:9">
      <c r="B13" s="119" t="s">
        <v>94</v>
      </c>
      <c r="C13" s="120">
        <v>1354</v>
      </c>
      <c r="D13" s="120">
        <v>31318</v>
      </c>
      <c r="E13" s="120">
        <v>847</v>
      </c>
      <c r="F13" s="121">
        <v>22.606982452039471</v>
      </c>
      <c r="G13" s="121">
        <v>4.9839745119944485</v>
      </c>
      <c r="H13" s="121">
        <v>17.623007940045021</v>
      </c>
      <c r="I13" s="121">
        <v>4.5359346035244439</v>
      </c>
    </row>
    <row r="14" spans="1:9">
      <c r="B14" s="119" t="s">
        <v>221</v>
      </c>
      <c r="C14" s="120">
        <v>1336</v>
      </c>
      <c r="D14" s="120">
        <v>24480</v>
      </c>
      <c r="E14" s="120">
        <v>921</v>
      </c>
      <c r="F14" s="121">
        <v>21.767466110531807</v>
      </c>
      <c r="G14" s="121">
        <v>3.8254895431149705</v>
      </c>
      <c r="H14" s="121">
        <v>17.941976567416837</v>
      </c>
      <c r="I14" s="121">
        <v>5.6901125634256147</v>
      </c>
    </row>
    <row r="15" spans="1:9">
      <c r="B15" s="119" t="s">
        <v>96</v>
      </c>
      <c r="C15" s="120">
        <v>1657</v>
      </c>
      <c r="D15" s="120">
        <v>29925</v>
      </c>
      <c r="E15" s="120">
        <v>1149</v>
      </c>
      <c r="F15" s="121">
        <v>26.338377416073246</v>
      </c>
      <c r="G15" s="121">
        <v>4.6085880364288672</v>
      </c>
      <c r="H15" s="121">
        <v>21.72978937964438</v>
      </c>
      <c r="I15" s="121">
        <v>5.715064398874433</v>
      </c>
    </row>
    <row r="16" spans="1:9">
      <c r="B16" s="119" t="s">
        <v>97</v>
      </c>
      <c r="C16" s="120">
        <v>1877</v>
      </c>
      <c r="D16" s="120">
        <v>30104</v>
      </c>
      <c r="E16" s="120">
        <v>1061</v>
      </c>
      <c r="F16" s="121">
        <v>29.100324025984094</v>
      </c>
      <c r="G16" s="121">
        <v>4.6340138835696321</v>
      </c>
      <c r="H16" s="121">
        <v>24.466310142414461</v>
      </c>
      <c r="I16" s="121">
        <v>6.2797230990529087</v>
      </c>
    </row>
    <row r="17" spans="2:10">
      <c r="B17" s="119" t="s">
        <v>98</v>
      </c>
      <c r="C17" s="120">
        <v>1589</v>
      </c>
      <c r="D17" s="120">
        <v>26170</v>
      </c>
      <c r="E17" s="120">
        <v>1034</v>
      </c>
      <c r="F17" s="121">
        <v>24.024432651456738</v>
      </c>
      <c r="G17" s="121">
        <v>4.0198704793737789</v>
      </c>
      <c r="H17" s="121">
        <v>20.004562172082959</v>
      </c>
      <c r="I17" s="121">
        <v>5.9764195823541302</v>
      </c>
    </row>
    <row r="18" spans="2:10">
      <c r="B18" s="119" t="s">
        <v>99</v>
      </c>
      <c r="C18" s="120">
        <v>1796</v>
      </c>
      <c r="D18" s="120">
        <v>26217</v>
      </c>
      <c r="E18" s="120">
        <v>954</v>
      </c>
      <c r="F18" s="311">
        <v>26.476398266356107</v>
      </c>
      <c r="G18" s="311">
        <v>3.9525423544832119</v>
      </c>
      <c r="H18" s="121">
        <v>22.523855911872893</v>
      </c>
      <c r="I18" s="121">
        <v>6.6985742066305702</v>
      </c>
    </row>
    <row r="19" spans="2:10">
      <c r="B19" s="119" t="s">
        <v>222</v>
      </c>
      <c r="C19" s="120">
        <v>2248</v>
      </c>
      <c r="D19" s="120">
        <v>27053</v>
      </c>
      <c r="E19" s="120">
        <v>992</v>
      </c>
      <c r="F19" s="311">
        <v>32.309991951247554</v>
      </c>
      <c r="G19" s="311">
        <v>3.9975104403984836</v>
      </c>
      <c r="H19" s="121">
        <v>28.312481510849071</v>
      </c>
      <c r="I19" s="121">
        <v>8.0825284719023269</v>
      </c>
      <c r="J19" s="384"/>
    </row>
    <row r="20" spans="2:10">
      <c r="B20" s="312" t="s">
        <v>223</v>
      </c>
      <c r="C20" s="313"/>
      <c r="D20" s="313"/>
      <c r="E20" s="313"/>
      <c r="F20" s="314"/>
      <c r="G20" s="314"/>
      <c r="H20" s="313"/>
      <c r="I20" s="307"/>
    </row>
    <row r="21" spans="2:10">
      <c r="B21" s="154" t="s">
        <v>224</v>
      </c>
      <c r="C21" s="105"/>
      <c r="D21" s="105"/>
      <c r="E21" s="105"/>
      <c r="F21" s="109"/>
      <c r="G21" s="109"/>
      <c r="H21" s="105"/>
    </row>
    <row r="22" spans="2:10">
      <c r="B22" s="154" t="s">
        <v>225</v>
      </c>
      <c r="C22" s="105"/>
      <c r="D22" s="105"/>
      <c r="E22" s="105"/>
      <c r="F22" s="109"/>
      <c r="G22" s="109"/>
      <c r="H22" s="105"/>
    </row>
    <row r="23" spans="2:10">
      <c r="B23" s="154" t="s">
        <v>226</v>
      </c>
      <c r="C23" s="105"/>
      <c r="D23" s="105"/>
      <c r="E23" s="105"/>
      <c r="F23" s="109"/>
      <c r="G23" s="109"/>
      <c r="H23" s="105"/>
    </row>
    <row r="24" spans="2:10">
      <c r="B24" s="3" t="s">
        <v>227</v>
      </c>
      <c r="C24" s="3"/>
      <c r="D24" s="3"/>
      <c r="E24" s="3"/>
      <c r="F24" s="154"/>
      <c r="G24" s="154"/>
      <c r="H24" s="105"/>
    </row>
    <row r="25" spans="2:10">
      <c r="B25" s="3"/>
      <c r="C25" s="3"/>
      <c r="D25" s="3"/>
      <c r="E25" s="3"/>
      <c r="F25" s="154"/>
      <c r="G25" s="154"/>
      <c r="H25" s="105"/>
    </row>
    <row r="27" spans="2:10">
      <c r="B27" s="19" t="s">
        <v>228</v>
      </c>
      <c r="C27" s="155"/>
      <c r="D27" s="155"/>
      <c r="E27" s="155"/>
      <c r="F27" s="156"/>
      <c r="G27" s="156"/>
      <c r="H27" s="155"/>
      <c r="I27" s="155"/>
    </row>
    <row r="28" spans="2:10" ht="34.5">
      <c r="B28" s="116" t="s">
        <v>58</v>
      </c>
      <c r="C28" s="117" t="s">
        <v>215</v>
      </c>
      <c r="D28" s="117" t="s">
        <v>216</v>
      </c>
      <c r="E28" s="117" t="s">
        <v>217</v>
      </c>
      <c r="F28" s="117" t="s">
        <v>218</v>
      </c>
      <c r="G28" s="117" t="s">
        <v>219</v>
      </c>
      <c r="H28" s="117" t="s">
        <v>220</v>
      </c>
      <c r="I28" s="118" t="s">
        <v>83</v>
      </c>
    </row>
    <row r="29" spans="2:10">
      <c r="B29" s="119" t="s">
        <v>85</v>
      </c>
      <c r="C29" s="120">
        <v>113</v>
      </c>
      <c r="D29" s="120">
        <v>6127</v>
      </c>
      <c r="E29" s="120">
        <v>117</v>
      </c>
      <c r="F29" s="121">
        <v>11.000778816199377</v>
      </c>
      <c r="G29" s="121">
        <v>8.2344735084340535</v>
      </c>
      <c r="H29" s="121">
        <v>2.7663053077653235</v>
      </c>
      <c r="I29" s="121">
        <v>1.3359419767313565</v>
      </c>
    </row>
    <row r="30" spans="2:10">
      <c r="B30" s="119" t="s">
        <v>86</v>
      </c>
      <c r="C30" s="120">
        <v>149</v>
      </c>
      <c r="D30" s="120">
        <v>6252</v>
      </c>
      <c r="E30" s="120">
        <v>157</v>
      </c>
      <c r="F30" s="121">
        <v>14.075193651993199</v>
      </c>
      <c r="G30" s="121">
        <v>8.25567775918827</v>
      </c>
      <c r="H30" s="121">
        <v>5.8195158928049295</v>
      </c>
      <c r="I30" s="121">
        <v>1.7049107368959526</v>
      </c>
    </row>
    <row r="31" spans="2:10">
      <c r="B31" s="119" t="s">
        <v>87</v>
      </c>
      <c r="C31" s="120">
        <v>171</v>
      </c>
      <c r="D31" s="120">
        <v>6474</v>
      </c>
      <c r="E31" s="120">
        <v>135</v>
      </c>
      <c r="F31" s="121">
        <v>15.776363133130362</v>
      </c>
      <c r="G31" s="121">
        <v>8.5423734180973234</v>
      </c>
      <c r="H31" s="121">
        <v>7.2339897150330383</v>
      </c>
      <c r="I31" s="121">
        <v>1.8468360443840552</v>
      </c>
    </row>
    <row r="32" spans="2:10">
      <c r="B32" s="119" t="s">
        <v>88</v>
      </c>
      <c r="C32" s="120">
        <v>164</v>
      </c>
      <c r="D32" s="120">
        <v>6757</v>
      </c>
      <c r="E32" s="120">
        <v>159</v>
      </c>
      <c r="F32" s="121">
        <v>14.847003440159334</v>
      </c>
      <c r="G32" s="121">
        <v>8.901858231616945</v>
      </c>
      <c r="H32" s="121">
        <v>5.9451452085423888</v>
      </c>
      <c r="I32" s="121">
        <v>1.6678544022894988</v>
      </c>
    </row>
    <row r="33" spans="2:9">
      <c r="B33" s="119" t="s">
        <v>89</v>
      </c>
      <c r="C33" s="120">
        <v>196</v>
      </c>
      <c r="D33" s="120">
        <v>7268</v>
      </c>
      <c r="E33" s="120">
        <v>196</v>
      </c>
      <c r="F33" s="121">
        <v>17.423771001866836</v>
      </c>
      <c r="G33" s="121">
        <v>9.486430149827644</v>
      </c>
      <c r="H33" s="121">
        <v>7.9373408520391919</v>
      </c>
      <c r="I33" s="121">
        <v>1.8367047168089254</v>
      </c>
    </row>
    <row r="34" spans="2:9">
      <c r="B34" s="119" t="s">
        <v>90</v>
      </c>
      <c r="C34" s="120">
        <v>195</v>
      </c>
      <c r="D34" s="120">
        <v>7533</v>
      </c>
      <c r="E34" s="120">
        <v>209</v>
      </c>
      <c r="F34" s="121">
        <v>17.135325131810195</v>
      </c>
      <c r="G34" s="121">
        <v>9.701710710518622</v>
      </c>
      <c r="H34" s="121">
        <v>7.4336144212915727</v>
      </c>
      <c r="I34" s="121">
        <v>1.766216870724874</v>
      </c>
    </row>
    <row r="35" spans="2:9">
      <c r="B35" s="119" t="s">
        <v>91</v>
      </c>
      <c r="C35" s="120">
        <v>199</v>
      </c>
      <c r="D35" s="120">
        <v>7430</v>
      </c>
      <c r="E35" s="120">
        <v>224</v>
      </c>
      <c r="F35" s="121">
        <v>17.419467787114847</v>
      </c>
      <c r="G35" s="121">
        <v>9.4226681749699441</v>
      </c>
      <c r="H35" s="121">
        <v>7.996799612144903</v>
      </c>
      <c r="I35" s="121">
        <v>1.8486767721893604</v>
      </c>
    </row>
    <row r="36" spans="2:9">
      <c r="B36" s="119" t="s">
        <v>92</v>
      </c>
      <c r="C36" s="120">
        <v>270</v>
      </c>
      <c r="D36" s="120">
        <v>7826</v>
      </c>
      <c r="E36" s="120">
        <v>233</v>
      </c>
      <c r="F36" s="121">
        <v>23.605525441510753</v>
      </c>
      <c r="G36" s="121">
        <v>9.751708978899126</v>
      </c>
      <c r="H36" s="121">
        <v>13.853816462611627</v>
      </c>
      <c r="I36" s="121">
        <v>2.4206552402854409</v>
      </c>
    </row>
    <row r="37" spans="2:9">
      <c r="B37" s="119" t="s">
        <v>93</v>
      </c>
      <c r="C37" s="120">
        <v>267</v>
      </c>
      <c r="D37" s="120">
        <v>8072</v>
      </c>
      <c r="E37" s="120">
        <v>219</v>
      </c>
      <c r="F37" s="121">
        <v>23.088896575579383</v>
      </c>
      <c r="G37" s="121">
        <v>9.8804601415481184</v>
      </c>
      <c r="H37" s="121">
        <v>13.208436434031265</v>
      </c>
      <c r="I37" s="121">
        <v>2.3368240188013858</v>
      </c>
    </row>
    <row r="38" spans="2:9">
      <c r="B38" s="119" t="s">
        <v>94</v>
      </c>
      <c r="C38" s="120">
        <v>318</v>
      </c>
      <c r="D38" s="120">
        <v>8042</v>
      </c>
      <c r="E38" s="120">
        <v>221</v>
      </c>
      <c r="F38" s="121">
        <v>26.953720969655873</v>
      </c>
      <c r="G38" s="121">
        <v>9.6995222605362592</v>
      </c>
      <c r="H38" s="121">
        <v>17.254198709119613</v>
      </c>
      <c r="I38" s="121">
        <v>2.7788709841226424</v>
      </c>
    </row>
    <row r="39" spans="2:9">
      <c r="B39" s="119" t="s">
        <v>221</v>
      </c>
      <c r="C39" s="120">
        <v>450</v>
      </c>
      <c r="D39" s="120">
        <v>8037</v>
      </c>
      <c r="E39" s="120">
        <v>92</v>
      </c>
      <c r="F39" s="121">
        <v>37.437603993344425</v>
      </c>
      <c r="G39" s="121">
        <v>9.5900855912454226</v>
      </c>
      <c r="H39" s="121">
        <v>27.847518402099002</v>
      </c>
      <c r="I39" s="121">
        <v>3.9037820504459715</v>
      </c>
    </row>
    <row r="40" spans="2:9">
      <c r="B40" s="119" t="s">
        <v>96</v>
      </c>
      <c r="C40" s="120">
        <v>320</v>
      </c>
      <c r="D40" s="120">
        <v>7725</v>
      </c>
      <c r="E40" s="120">
        <v>308</v>
      </c>
      <c r="F40" s="121">
        <v>26.307135810588623</v>
      </c>
      <c r="G40" s="121">
        <v>9.2908970857252129</v>
      </c>
      <c r="H40" s="121">
        <v>17.01623872486341</v>
      </c>
      <c r="I40" s="121">
        <v>2.8314957713833278</v>
      </c>
    </row>
    <row r="41" spans="2:9">
      <c r="B41" s="119" t="s">
        <v>97</v>
      </c>
      <c r="C41" s="120">
        <v>374</v>
      </c>
      <c r="D41" s="120">
        <v>7914</v>
      </c>
      <c r="E41" s="120">
        <v>280</v>
      </c>
      <c r="F41" s="121">
        <v>30.408976339539798</v>
      </c>
      <c r="G41" s="121">
        <v>9.9064185180178139</v>
      </c>
      <c r="H41" s="121">
        <v>20.502557821521982</v>
      </c>
      <c r="I41" s="121">
        <v>3.0696236267660093</v>
      </c>
    </row>
    <row r="42" spans="2:9">
      <c r="B42" s="119" t="s">
        <v>98</v>
      </c>
      <c r="C42" s="120">
        <v>388</v>
      </c>
      <c r="D42" s="120">
        <v>6824</v>
      </c>
      <c r="E42" s="120">
        <v>293</v>
      </c>
      <c r="F42" s="121">
        <v>30.904022301871763</v>
      </c>
      <c r="G42" s="121">
        <v>8.6919195971962697</v>
      </c>
      <c r="H42" s="121">
        <v>22.212102704675495</v>
      </c>
      <c r="I42" s="121">
        <v>3.5554887451835602</v>
      </c>
    </row>
    <row r="43" spans="2:9">
      <c r="B43" s="119" t="s">
        <v>99</v>
      </c>
      <c r="C43" s="120">
        <v>396</v>
      </c>
      <c r="D43" s="120">
        <v>6160</v>
      </c>
      <c r="E43" s="120">
        <v>240</v>
      </c>
      <c r="F43" s="311">
        <v>30.894055234826027</v>
      </c>
      <c r="G43" s="311">
        <v>7.5817437518308193</v>
      </c>
      <c r="H43" s="121">
        <v>23.312311482995206</v>
      </c>
      <c r="I43" s="121">
        <v>4.0747954884871715</v>
      </c>
    </row>
    <row r="44" spans="2:9">
      <c r="B44" s="119" t="s">
        <v>222</v>
      </c>
      <c r="C44" s="120">
        <v>526</v>
      </c>
      <c r="D44" s="120">
        <v>5531</v>
      </c>
      <c r="E44" s="120">
        <v>233</v>
      </c>
      <c r="F44" s="311">
        <v>40.371479008365952</v>
      </c>
      <c r="G44" s="311">
        <v>6.5587728181496932</v>
      </c>
      <c r="H44" s="121">
        <v>33.812706190216261</v>
      </c>
      <c r="I44" s="121">
        <v>6.1553403552335908</v>
      </c>
    </row>
    <row r="45" spans="2:9">
      <c r="B45" s="312" t="s">
        <v>223</v>
      </c>
      <c r="C45" s="313"/>
      <c r="D45" s="313"/>
      <c r="E45" s="313"/>
      <c r="F45" s="314"/>
      <c r="G45" s="314"/>
      <c r="H45" s="313"/>
      <c r="I45" s="307"/>
    </row>
    <row r="46" spans="2:9">
      <c r="B46" s="154" t="s">
        <v>224</v>
      </c>
      <c r="C46" s="105"/>
      <c r="D46" s="105"/>
      <c r="E46" s="105"/>
      <c r="F46" s="109"/>
      <c r="G46" s="109"/>
      <c r="H46" s="105"/>
    </row>
    <row r="47" spans="2:9">
      <c r="B47" s="154" t="s">
        <v>225</v>
      </c>
      <c r="C47" s="105"/>
      <c r="D47" s="105"/>
      <c r="E47" s="105"/>
      <c r="F47" s="109"/>
      <c r="G47" s="109"/>
      <c r="H47" s="105"/>
    </row>
    <row r="48" spans="2:9">
      <c r="B48" s="154" t="s">
        <v>226</v>
      </c>
      <c r="C48" s="105"/>
      <c r="D48" s="105"/>
      <c r="E48" s="105"/>
      <c r="F48" s="109"/>
      <c r="G48" s="109"/>
      <c r="H48" s="105"/>
    </row>
    <row r="49" spans="1:8">
      <c r="B49" s="3" t="s">
        <v>227</v>
      </c>
      <c r="C49" s="3"/>
      <c r="D49" s="3"/>
      <c r="E49" s="3"/>
      <c r="F49" s="154"/>
      <c r="G49" s="154"/>
      <c r="H49" s="105"/>
    </row>
    <row r="51" spans="1:8">
      <c r="F51"/>
      <c r="G51"/>
    </row>
    <row r="52" spans="1:8">
      <c r="F52"/>
      <c r="G52"/>
    </row>
    <row r="53" spans="1:8">
      <c r="D53" s="153"/>
      <c r="E53" s="153"/>
      <c r="F53"/>
      <c r="G53"/>
    </row>
    <row r="54" spans="1:8">
      <c r="D54" s="153"/>
      <c r="E54" s="153"/>
      <c r="F54"/>
      <c r="G54"/>
    </row>
    <row r="55" spans="1:8">
      <c r="F55"/>
      <c r="G55"/>
    </row>
    <row r="56" spans="1:8">
      <c r="A56" s="153"/>
      <c r="F56"/>
      <c r="G56"/>
    </row>
    <row r="57" spans="1:8">
      <c r="A57" s="153"/>
      <c r="F57"/>
      <c r="G57"/>
    </row>
    <row r="58" spans="1:8">
      <c r="F58"/>
      <c r="G58"/>
    </row>
    <row r="59" spans="1:8">
      <c r="F59"/>
      <c r="G59"/>
    </row>
    <row r="60" spans="1:8">
      <c r="F60"/>
      <c r="G60"/>
    </row>
    <row r="61" spans="1:8">
      <c r="F61"/>
      <c r="G61"/>
    </row>
    <row r="62" spans="1:8">
      <c r="F62"/>
      <c r="G62"/>
    </row>
    <row r="63" spans="1:8">
      <c r="F63"/>
      <c r="G63"/>
    </row>
    <row r="64" spans="1:8">
      <c r="F64"/>
      <c r="G64"/>
    </row>
    <row r="65" spans="6:7">
      <c r="F65"/>
      <c r="G65"/>
    </row>
    <row r="66" spans="6:7">
      <c r="F66"/>
      <c r="G66"/>
    </row>
    <row r="67" spans="6:7">
      <c r="F67"/>
      <c r="G67"/>
    </row>
    <row r="68" spans="6:7">
      <c r="F68"/>
      <c r="G68"/>
    </row>
    <row r="69" spans="6:7">
      <c r="F69"/>
      <c r="G69"/>
    </row>
    <row r="70" spans="6:7">
      <c r="F70"/>
      <c r="G70"/>
    </row>
    <row r="71" spans="6:7">
      <c r="F71"/>
      <c r="G71"/>
    </row>
    <row r="72" spans="6:7">
      <c r="F72"/>
      <c r="G72"/>
    </row>
    <row r="73" spans="6:7">
      <c r="F73"/>
      <c r="G73"/>
    </row>
    <row r="74" spans="6:7">
      <c r="F74"/>
      <c r="G74"/>
    </row>
    <row r="75" spans="6:7">
      <c r="F75"/>
      <c r="G75"/>
    </row>
    <row r="76" spans="6:7">
      <c r="F76"/>
      <c r="G76"/>
    </row>
    <row r="77" spans="6:7">
      <c r="F77"/>
      <c r="G77"/>
    </row>
    <row r="78" spans="6:7">
      <c r="F78"/>
      <c r="G78"/>
    </row>
    <row r="79" spans="6:7">
      <c r="F79"/>
      <c r="G79"/>
    </row>
    <row r="80" spans="6:7">
      <c r="F80"/>
      <c r="G80"/>
    </row>
    <row r="81" spans="6:7">
      <c r="F81"/>
      <c r="G81"/>
    </row>
    <row r="82" spans="6:7">
      <c r="F82"/>
      <c r="G82"/>
    </row>
    <row r="83" spans="6:7">
      <c r="F83"/>
      <c r="G83"/>
    </row>
    <row r="84" spans="6:7">
      <c r="F84"/>
      <c r="G84"/>
    </row>
    <row r="85" spans="6:7">
      <c r="F85"/>
      <c r="G85"/>
    </row>
  </sheetData>
  <hyperlinks>
    <hyperlink ref="A1" r:id="rId1" location="Index!A1" xr:uid="{4E4F9C35-E963-42FD-BC6B-FBCA1DBBA2EA}"/>
  </hyperlinks>
  <pageMargins left="0.7" right="0.7" top="0.75" bottom="0.75" header="0.3" footer="0.3"/>
  <pageSetup paperSize="9" scale="65" orientation="landscape" r:id="rId2"/>
  <headerFooter>
    <oddFooter>&amp;L&amp;1#&amp;"Calibri"&amp;11&amp;K000000OFFICIAL: Sensitive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7"/>
  <sheetViews>
    <sheetView showGridLines="0" zoomScaleNormal="100" zoomScaleSheetLayoutView="100" workbookViewId="0">
      <selection activeCell="F4" sqref="F4:F18"/>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 min="9" max="9" width="9.453125" bestFit="1" customWidth="1"/>
  </cols>
  <sheetData>
    <row r="1" spans="1:9">
      <c r="A1" s="152" t="s">
        <v>53</v>
      </c>
    </row>
    <row r="2" spans="1:9">
      <c r="B2" s="18" t="s">
        <v>229</v>
      </c>
    </row>
    <row r="3" spans="1:9" ht="34.5">
      <c r="B3" s="157" t="s">
        <v>58</v>
      </c>
      <c r="C3" s="158" t="s">
        <v>215</v>
      </c>
      <c r="D3" s="158" t="s">
        <v>230</v>
      </c>
      <c r="E3" s="116" t="s">
        <v>102</v>
      </c>
      <c r="F3" s="144" t="s">
        <v>103</v>
      </c>
      <c r="G3" s="158" t="s">
        <v>82</v>
      </c>
      <c r="H3" s="159" t="s">
        <v>231</v>
      </c>
    </row>
    <row r="4" spans="1:9">
      <c r="B4" s="119" t="s">
        <v>85</v>
      </c>
      <c r="C4" s="160">
        <v>2933</v>
      </c>
      <c r="D4" s="160">
        <v>39358</v>
      </c>
      <c r="E4" s="161">
        <v>58.064260685368126</v>
      </c>
      <c r="F4" s="161">
        <v>7.5008123434273557</v>
      </c>
      <c r="G4" s="121">
        <v>50.56344834194077</v>
      </c>
      <c r="H4" s="121">
        <v>7.7410629711657002</v>
      </c>
    </row>
    <row r="5" spans="1:9">
      <c r="B5" s="119" t="s">
        <v>86</v>
      </c>
      <c r="C5" s="160">
        <v>3118</v>
      </c>
      <c r="D5" s="160">
        <v>44204</v>
      </c>
      <c r="E5" s="161">
        <v>60.582509180640024</v>
      </c>
      <c r="F5" s="161">
        <v>8.2656944696101462</v>
      </c>
      <c r="G5" s="121">
        <v>52.316814711029878</v>
      </c>
      <c r="H5" s="121">
        <v>7.3293913056403373</v>
      </c>
    </row>
    <row r="6" spans="1:9">
      <c r="B6" s="119" t="s">
        <v>87</v>
      </c>
      <c r="C6" s="160">
        <v>3366</v>
      </c>
      <c r="D6" s="160">
        <v>44663</v>
      </c>
      <c r="E6" s="161">
        <v>64.243997404282936</v>
      </c>
      <c r="F6" s="161">
        <v>8.226333106906413</v>
      </c>
      <c r="G6" s="121">
        <v>56.017664297376527</v>
      </c>
      <c r="H6" s="121">
        <v>7.8095545815360827</v>
      </c>
    </row>
    <row r="7" spans="1:9">
      <c r="B7" s="119" t="s">
        <v>88</v>
      </c>
      <c r="C7" s="160">
        <v>3287</v>
      </c>
      <c r="D7" s="160">
        <v>46563</v>
      </c>
      <c r="E7" s="161">
        <v>61.672107771398551</v>
      </c>
      <c r="F7" s="161">
        <v>8.4310067233670871</v>
      </c>
      <c r="G7" s="121">
        <v>53.241101048031467</v>
      </c>
      <c r="H7" s="121">
        <v>7.3149162128492042</v>
      </c>
    </row>
    <row r="8" spans="1:9">
      <c r="B8" s="119" t="s">
        <v>89</v>
      </c>
      <c r="C8" s="160">
        <v>3734</v>
      </c>
      <c r="D8" s="160">
        <v>47002</v>
      </c>
      <c r="E8" s="161">
        <v>68.806663226947748</v>
      </c>
      <c r="F8" s="161">
        <v>8.3352012847722712</v>
      </c>
      <c r="G8" s="121">
        <v>60.47146194217548</v>
      </c>
      <c r="H8" s="121">
        <v>8.2549492059240226</v>
      </c>
    </row>
    <row r="9" spans="1:9">
      <c r="B9" s="119" t="s">
        <v>90</v>
      </c>
      <c r="C9" s="160">
        <v>3718</v>
      </c>
      <c r="D9" s="160">
        <v>48763</v>
      </c>
      <c r="E9" s="161">
        <v>67.25881437797355</v>
      </c>
      <c r="F9" s="161">
        <v>8.466293948100784</v>
      </c>
      <c r="G9" s="121">
        <v>58.792520429872766</v>
      </c>
      <c r="H9" s="121">
        <v>7.9443041772795402</v>
      </c>
    </row>
    <row r="10" spans="1:9">
      <c r="B10" s="119" t="s">
        <v>91</v>
      </c>
      <c r="C10" s="160">
        <v>3541</v>
      </c>
      <c r="D10" s="160">
        <v>39548</v>
      </c>
      <c r="E10" s="161">
        <v>62.957826612616451</v>
      </c>
      <c r="F10" s="161">
        <v>6.7224022508182877</v>
      </c>
      <c r="G10" s="121">
        <v>56.235424361798167</v>
      </c>
      <c r="H10" s="121">
        <v>9.3653762841925854</v>
      </c>
    </row>
    <row r="11" spans="1:9">
      <c r="B11" s="119" t="s">
        <v>92</v>
      </c>
      <c r="C11" s="160">
        <v>4098</v>
      </c>
      <c r="D11" s="160">
        <v>57131</v>
      </c>
      <c r="E11" s="161">
        <v>71.590789979385775</v>
      </c>
      <c r="F11" s="161">
        <v>9.488919434787201</v>
      </c>
      <c r="G11" s="121">
        <v>62.101870544598576</v>
      </c>
      <c r="H11" s="121">
        <v>7.5446725490078181</v>
      </c>
    </row>
    <row r="12" spans="1:9">
      <c r="B12" s="119" t="s">
        <v>93</v>
      </c>
      <c r="C12" s="160">
        <v>4968</v>
      </c>
      <c r="D12" s="160">
        <v>58838</v>
      </c>
      <c r="E12" s="161">
        <v>84.972462627852082</v>
      </c>
      <c r="F12" s="161">
        <v>9.5514373096627985</v>
      </c>
      <c r="G12" s="121">
        <v>75.42102531818928</v>
      </c>
      <c r="H12" s="121">
        <v>8.8963011401319587</v>
      </c>
    </row>
    <row r="13" spans="1:9">
      <c r="B13" s="119" t="s">
        <v>94</v>
      </c>
      <c r="C13" s="160">
        <v>6102</v>
      </c>
      <c r="D13" s="160">
        <v>57205</v>
      </c>
      <c r="E13" s="161">
        <v>101.88168901207152</v>
      </c>
      <c r="F13" s="161">
        <v>9.1036548297669846</v>
      </c>
      <c r="G13" s="121">
        <v>92.778034182304538</v>
      </c>
      <c r="H13" s="121">
        <v>11.191295245393137</v>
      </c>
    </row>
    <row r="14" spans="1:9">
      <c r="B14" s="119" t="s">
        <v>221</v>
      </c>
      <c r="C14" s="160">
        <v>5179</v>
      </c>
      <c r="D14" s="160">
        <v>55178</v>
      </c>
      <c r="E14" s="161">
        <v>84.381517205422327</v>
      </c>
      <c r="F14" s="161">
        <v>8.6226659317809577</v>
      </c>
      <c r="G14" s="121">
        <v>75.758851273641369</v>
      </c>
      <c r="H14" s="121">
        <v>9.7860125711716925</v>
      </c>
    </row>
    <row r="15" spans="1:9">
      <c r="B15" s="119" t="s">
        <v>96</v>
      </c>
      <c r="C15" s="160">
        <v>7981</v>
      </c>
      <c r="D15" s="160">
        <v>71694</v>
      </c>
      <c r="E15" s="161">
        <v>126.85974059003053</v>
      </c>
      <c r="F15" s="161">
        <v>11.041206706223265</v>
      </c>
      <c r="G15" s="121">
        <v>115.81853388380726</v>
      </c>
      <c r="H15" s="121">
        <v>11.489662675957991</v>
      </c>
      <c r="I15" s="97"/>
    </row>
    <row r="16" spans="1:9">
      <c r="B16" s="119" t="s">
        <v>97</v>
      </c>
      <c r="C16" s="160">
        <v>8934</v>
      </c>
      <c r="D16" s="160">
        <v>73384</v>
      </c>
      <c r="E16" s="161">
        <v>138.50948047317095</v>
      </c>
      <c r="F16" s="161">
        <v>11.296255475414359</v>
      </c>
      <c r="G16" s="121">
        <v>127.2132249977566</v>
      </c>
      <c r="H16" s="121">
        <v>12.26153930164104</v>
      </c>
      <c r="I16" s="97"/>
    </row>
    <row r="17" spans="2:9">
      <c r="B17" s="119" t="s">
        <v>98</v>
      </c>
      <c r="C17" s="160">
        <v>9902</v>
      </c>
      <c r="D17" s="160">
        <v>73356</v>
      </c>
      <c r="E17" s="161">
        <v>149.71046703255166</v>
      </c>
      <c r="F17" s="161">
        <v>11.267925826707792</v>
      </c>
      <c r="G17" s="121">
        <v>138.44254120584387</v>
      </c>
      <c r="H17" s="121">
        <v>13.28642638716174</v>
      </c>
    </row>
    <row r="18" spans="2:9">
      <c r="B18" s="119" t="s">
        <v>99</v>
      </c>
      <c r="C18" s="160">
        <v>10328</v>
      </c>
      <c r="D18" s="160">
        <v>78600</v>
      </c>
      <c r="E18" s="161">
        <v>152.25403190140636</v>
      </c>
      <c r="F18" s="161">
        <v>11.849938172269155</v>
      </c>
      <c r="G18" s="121">
        <v>140.4040937291372</v>
      </c>
      <c r="H18" s="121">
        <v>12.848508548146382</v>
      </c>
      <c r="I18" s="150"/>
    </row>
    <row r="19" spans="2:9">
      <c r="B19" s="312" t="s">
        <v>232</v>
      </c>
      <c r="C19" s="307"/>
      <c r="D19" s="307"/>
      <c r="E19" s="307"/>
      <c r="F19" s="307"/>
      <c r="G19" s="307"/>
      <c r="H19" s="307"/>
    </row>
    <row r="20" spans="2:9" ht="24" customHeight="1">
      <c r="B20" s="397" t="s">
        <v>233</v>
      </c>
      <c r="C20" s="397"/>
      <c r="D20" s="397"/>
      <c r="E20" s="397"/>
      <c r="F20" s="397"/>
      <c r="G20" s="397"/>
      <c r="H20" s="397"/>
    </row>
    <row r="21" spans="2:9">
      <c r="B21" s="154" t="s">
        <v>234</v>
      </c>
      <c r="C21" s="105"/>
      <c r="D21" s="105"/>
      <c r="E21" s="105"/>
      <c r="F21" s="105"/>
      <c r="G21" s="105"/>
      <c r="H21" s="105"/>
    </row>
    <row r="22" spans="2:9" ht="15" customHeight="1">
      <c r="B22" s="154" t="s">
        <v>235</v>
      </c>
      <c r="C22" s="105"/>
      <c r="D22" s="105"/>
      <c r="E22" s="105"/>
      <c r="F22" s="105"/>
      <c r="G22" s="105"/>
      <c r="H22" s="105"/>
    </row>
    <row r="23" spans="2:9">
      <c r="B23" s="154" t="s">
        <v>236</v>
      </c>
      <c r="C23" s="266"/>
      <c r="D23" s="266"/>
      <c r="E23" s="266"/>
      <c r="F23" s="266"/>
      <c r="G23" s="266"/>
      <c r="H23" s="266"/>
    </row>
    <row r="24" spans="2:9">
      <c r="B24" s="154" t="s">
        <v>237</v>
      </c>
      <c r="C24" s="105"/>
      <c r="D24" s="105"/>
      <c r="E24" s="105"/>
      <c r="F24" s="105"/>
      <c r="G24" s="105"/>
      <c r="H24" s="105"/>
    </row>
    <row r="25" spans="2:9">
      <c r="B25" s="148"/>
    </row>
    <row r="26" spans="2:9">
      <c r="B26" s="149"/>
    </row>
    <row r="27" spans="2:9">
      <c r="B27" s="147"/>
      <c r="D27" s="150"/>
      <c r="E27" s="97"/>
    </row>
  </sheetData>
  <mergeCells count="1">
    <mergeCell ref="B20:H20"/>
  </mergeCells>
  <phoneticPr fontId="180" type="noConversion"/>
  <hyperlinks>
    <hyperlink ref="A1" r:id="rId1" location="Index!A1" xr:uid="{4603FAEE-9EAA-4F12-82D3-17479FB5D657}"/>
  </hyperlinks>
  <pageMargins left="0.7" right="0.7" top="0.75" bottom="0.75" header="0.3" footer="0.3"/>
  <pageSetup paperSize="9" orientation="landscape"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42" customWidth="1"/>
    <col min="2" max="7" width="9.7265625" style="55" customWidth="1"/>
    <col min="8" max="8" width="10.7265625" style="55"/>
    <col min="9" max="9" width="1.7265625" style="55" customWidth="1"/>
    <col min="10" max="256" width="10.7265625" style="55"/>
    <col min="257" max="257" width="53.7265625" style="55" customWidth="1"/>
    <col min="258" max="263" width="9.7265625" style="55" customWidth="1"/>
    <col min="264" max="264" width="10.7265625" style="55"/>
    <col min="265" max="265" width="1.7265625" style="55" customWidth="1"/>
    <col min="266" max="512" width="10.7265625" style="55"/>
    <col min="513" max="513" width="53.7265625" style="55" customWidth="1"/>
    <col min="514" max="519" width="9.7265625" style="55" customWidth="1"/>
    <col min="520" max="520" width="10.7265625" style="55"/>
    <col min="521" max="521" width="1.7265625" style="55" customWidth="1"/>
    <col min="522" max="768" width="10.7265625" style="55"/>
    <col min="769" max="769" width="53.7265625" style="55" customWidth="1"/>
    <col min="770" max="775" width="9.7265625" style="55" customWidth="1"/>
    <col min="776" max="776" width="10.7265625" style="55"/>
    <col min="777" max="777" width="1.7265625" style="55" customWidth="1"/>
    <col min="778" max="1024" width="10.7265625" style="55"/>
    <col min="1025" max="1025" width="53.7265625" style="55" customWidth="1"/>
    <col min="1026" max="1031" width="9.7265625" style="55" customWidth="1"/>
    <col min="1032" max="1032" width="10.7265625" style="55"/>
    <col min="1033" max="1033" width="1.7265625" style="55" customWidth="1"/>
    <col min="1034" max="1280" width="10.7265625" style="55"/>
    <col min="1281" max="1281" width="53.7265625" style="55" customWidth="1"/>
    <col min="1282" max="1287" width="9.7265625" style="55" customWidth="1"/>
    <col min="1288" max="1288" width="10.7265625" style="55"/>
    <col min="1289" max="1289" width="1.7265625" style="55" customWidth="1"/>
    <col min="1290" max="1536" width="10.7265625" style="55"/>
    <col min="1537" max="1537" width="53.7265625" style="55" customWidth="1"/>
    <col min="1538" max="1543" width="9.7265625" style="55" customWidth="1"/>
    <col min="1544" max="1544" width="10.7265625" style="55"/>
    <col min="1545" max="1545" width="1.7265625" style="55" customWidth="1"/>
    <col min="1546" max="1792" width="10.7265625" style="55"/>
    <col min="1793" max="1793" width="53.7265625" style="55" customWidth="1"/>
    <col min="1794" max="1799" width="9.7265625" style="55" customWidth="1"/>
    <col min="1800" max="1800" width="10.7265625" style="55"/>
    <col min="1801" max="1801" width="1.7265625" style="55" customWidth="1"/>
    <col min="1802" max="2048" width="10.7265625" style="55"/>
    <col min="2049" max="2049" width="53.7265625" style="55" customWidth="1"/>
    <col min="2050" max="2055" width="9.7265625" style="55" customWidth="1"/>
    <col min="2056" max="2056" width="10.7265625" style="55"/>
    <col min="2057" max="2057" width="1.7265625" style="55" customWidth="1"/>
    <col min="2058" max="2304" width="10.7265625" style="55"/>
    <col min="2305" max="2305" width="53.7265625" style="55" customWidth="1"/>
    <col min="2306" max="2311" width="9.7265625" style="55" customWidth="1"/>
    <col min="2312" max="2312" width="10.7265625" style="55"/>
    <col min="2313" max="2313" width="1.7265625" style="55" customWidth="1"/>
    <col min="2314" max="2560" width="10.7265625" style="55"/>
    <col min="2561" max="2561" width="53.7265625" style="55" customWidth="1"/>
    <col min="2562" max="2567" width="9.7265625" style="55" customWidth="1"/>
    <col min="2568" max="2568" width="10.7265625" style="55"/>
    <col min="2569" max="2569" width="1.7265625" style="55" customWidth="1"/>
    <col min="2570" max="2816" width="10.7265625" style="55"/>
    <col min="2817" max="2817" width="53.7265625" style="55" customWidth="1"/>
    <col min="2818" max="2823" width="9.7265625" style="55" customWidth="1"/>
    <col min="2824" max="2824" width="10.7265625" style="55"/>
    <col min="2825" max="2825" width="1.7265625" style="55" customWidth="1"/>
    <col min="2826" max="3072" width="10.7265625" style="55"/>
    <col min="3073" max="3073" width="53.7265625" style="55" customWidth="1"/>
    <col min="3074" max="3079" width="9.7265625" style="55" customWidth="1"/>
    <col min="3080" max="3080" width="10.7265625" style="55"/>
    <col min="3081" max="3081" width="1.7265625" style="55" customWidth="1"/>
    <col min="3082" max="3328" width="10.7265625" style="55"/>
    <col min="3329" max="3329" width="53.7265625" style="55" customWidth="1"/>
    <col min="3330" max="3335" width="9.7265625" style="55" customWidth="1"/>
    <col min="3336" max="3336" width="10.7265625" style="55"/>
    <col min="3337" max="3337" width="1.7265625" style="55" customWidth="1"/>
    <col min="3338" max="3584" width="10.7265625" style="55"/>
    <col min="3585" max="3585" width="53.7265625" style="55" customWidth="1"/>
    <col min="3586" max="3591" width="9.7265625" style="55" customWidth="1"/>
    <col min="3592" max="3592" width="10.7265625" style="55"/>
    <col min="3593" max="3593" width="1.7265625" style="55" customWidth="1"/>
    <col min="3594" max="3840" width="10.7265625" style="55"/>
    <col min="3841" max="3841" width="53.7265625" style="55" customWidth="1"/>
    <col min="3842" max="3847" width="9.7265625" style="55" customWidth="1"/>
    <col min="3848" max="3848" width="10.7265625" style="55"/>
    <col min="3849" max="3849" width="1.7265625" style="55" customWidth="1"/>
    <col min="3850" max="4096" width="10.7265625" style="55"/>
    <col min="4097" max="4097" width="53.7265625" style="55" customWidth="1"/>
    <col min="4098" max="4103" width="9.7265625" style="55" customWidth="1"/>
    <col min="4104" max="4104" width="10.7265625" style="55"/>
    <col min="4105" max="4105" width="1.7265625" style="55" customWidth="1"/>
    <col min="4106" max="4352" width="10.7265625" style="55"/>
    <col min="4353" max="4353" width="53.7265625" style="55" customWidth="1"/>
    <col min="4354" max="4359" width="9.7265625" style="55" customWidth="1"/>
    <col min="4360" max="4360" width="10.7265625" style="55"/>
    <col min="4361" max="4361" width="1.7265625" style="55" customWidth="1"/>
    <col min="4362" max="4608" width="10.7265625" style="55"/>
    <col min="4609" max="4609" width="53.7265625" style="55" customWidth="1"/>
    <col min="4610" max="4615" width="9.7265625" style="55" customWidth="1"/>
    <col min="4616" max="4616" width="10.7265625" style="55"/>
    <col min="4617" max="4617" width="1.7265625" style="55" customWidth="1"/>
    <col min="4618" max="4864" width="10.7265625" style="55"/>
    <col min="4865" max="4865" width="53.7265625" style="55" customWidth="1"/>
    <col min="4866" max="4871" width="9.7265625" style="55" customWidth="1"/>
    <col min="4872" max="4872" width="10.7265625" style="55"/>
    <col min="4873" max="4873" width="1.7265625" style="55" customWidth="1"/>
    <col min="4874" max="5120" width="10.7265625" style="55"/>
    <col min="5121" max="5121" width="53.7265625" style="55" customWidth="1"/>
    <col min="5122" max="5127" width="9.7265625" style="55" customWidth="1"/>
    <col min="5128" max="5128" width="10.7265625" style="55"/>
    <col min="5129" max="5129" width="1.7265625" style="55" customWidth="1"/>
    <col min="5130" max="5376" width="10.7265625" style="55"/>
    <col min="5377" max="5377" width="53.7265625" style="55" customWidth="1"/>
    <col min="5378" max="5383" width="9.7265625" style="55" customWidth="1"/>
    <col min="5384" max="5384" width="10.7265625" style="55"/>
    <col min="5385" max="5385" width="1.7265625" style="55" customWidth="1"/>
    <col min="5386" max="5632" width="10.7265625" style="55"/>
    <col min="5633" max="5633" width="53.7265625" style="55" customWidth="1"/>
    <col min="5634" max="5639" width="9.7265625" style="55" customWidth="1"/>
    <col min="5640" max="5640" width="10.7265625" style="55"/>
    <col min="5641" max="5641" width="1.7265625" style="55" customWidth="1"/>
    <col min="5642" max="5888" width="10.7265625" style="55"/>
    <col min="5889" max="5889" width="53.7265625" style="55" customWidth="1"/>
    <col min="5890" max="5895" width="9.7265625" style="55" customWidth="1"/>
    <col min="5896" max="5896" width="10.7265625" style="55"/>
    <col min="5897" max="5897" width="1.7265625" style="55" customWidth="1"/>
    <col min="5898" max="6144" width="10.7265625" style="55"/>
    <col min="6145" max="6145" width="53.7265625" style="55" customWidth="1"/>
    <col min="6146" max="6151" width="9.7265625" style="55" customWidth="1"/>
    <col min="6152" max="6152" width="10.7265625" style="55"/>
    <col min="6153" max="6153" width="1.7265625" style="55" customWidth="1"/>
    <col min="6154" max="6400" width="10.7265625" style="55"/>
    <col min="6401" max="6401" width="53.7265625" style="55" customWidth="1"/>
    <col min="6402" max="6407" width="9.7265625" style="55" customWidth="1"/>
    <col min="6408" max="6408" width="10.7265625" style="55"/>
    <col min="6409" max="6409" width="1.7265625" style="55" customWidth="1"/>
    <col min="6410" max="6656" width="10.7265625" style="55"/>
    <col min="6657" max="6657" width="53.7265625" style="55" customWidth="1"/>
    <col min="6658" max="6663" width="9.7265625" style="55" customWidth="1"/>
    <col min="6664" max="6664" width="10.7265625" style="55"/>
    <col min="6665" max="6665" width="1.7265625" style="55" customWidth="1"/>
    <col min="6666" max="6912" width="10.7265625" style="55"/>
    <col min="6913" max="6913" width="53.7265625" style="55" customWidth="1"/>
    <col min="6914" max="6919" width="9.7265625" style="55" customWidth="1"/>
    <col min="6920" max="6920" width="10.7265625" style="55"/>
    <col min="6921" max="6921" width="1.7265625" style="55" customWidth="1"/>
    <col min="6922" max="7168" width="10.7265625" style="55"/>
    <col min="7169" max="7169" width="53.7265625" style="55" customWidth="1"/>
    <col min="7170" max="7175" width="9.7265625" style="55" customWidth="1"/>
    <col min="7176" max="7176" width="10.7265625" style="55"/>
    <col min="7177" max="7177" width="1.7265625" style="55" customWidth="1"/>
    <col min="7178" max="7424" width="10.7265625" style="55"/>
    <col min="7425" max="7425" width="53.7265625" style="55" customWidth="1"/>
    <col min="7426" max="7431" width="9.7265625" style="55" customWidth="1"/>
    <col min="7432" max="7432" width="10.7265625" style="55"/>
    <col min="7433" max="7433" width="1.7265625" style="55" customWidth="1"/>
    <col min="7434" max="7680" width="10.7265625" style="55"/>
    <col min="7681" max="7681" width="53.7265625" style="55" customWidth="1"/>
    <col min="7682" max="7687" width="9.7265625" style="55" customWidth="1"/>
    <col min="7688" max="7688" width="10.7265625" style="55"/>
    <col min="7689" max="7689" width="1.7265625" style="55" customWidth="1"/>
    <col min="7690" max="7936" width="10.7265625" style="55"/>
    <col min="7937" max="7937" width="53.7265625" style="55" customWidth="1"/>
    <col min="7938" max="7943" width="9.7265625" style="55" customWidth="1"/>
    <col min="7944" max="7944" width="10.7265625" style="55"/>
    <col min="7945" max="7945" width="1.7265625" style="55" customWidth="1"/>
    <col min="7946" max="8192" width="10.7265625" style="55"/>
    <col min="8193" max="8193" width="53.7265625" style="55" customWidth="1"/>
    <col min="8194" max="8199" width="9.7265625" style="55" customWidth="1"/>
    <col min="8200" max="8200" width="10.7265625" style="55"/>
    <col min="8201" max="8201" width="1.7265625" style="55" customWidth="1"/>
    <col min="8202" max="8448" width="10.7265625" style="55"/>
    <col min="8449" max="8449" width="53.7265625" style="55" customWidth="1"/>
    <col min="8450" max="8455" width="9.7265625" style="55" customWidth="1"/>
    <col min="8456" max="8456" width="10.7265625" style="55"/>
    <col min="8457" max="8457" width="1.7265625" style="55" customWidth="1"/>
    <col min="8458" max="8704" width="10.7265625" style="55"/>
    <col min="8705" max="8705" width="53.7265625" style="55" customWidth="1"/>
    <col min="8706" max="8711" width="9.7265625" style="55" customWidth="1"/>
    <col min="8712" max="8712" width="10.7265625" style="55"/>
    <col min="8713" max="8713" width="1.7265625" style="55" customWidth="1"/>
    <col min="8714" max="8960" width="10.7265625" style="55"/>
    <col min="8961" max="8961" width="53.7265625" style="55" customWidth="1"/>
    <col min="8962" max="8967" width="9.7265625" style="55" customWidth="1"/>
    <col min="8968" max="8968" width="10.7265625" style="55"/>
    <col min="8969" max="8969" width="1.7265625" style="55" customWidth="1"/>
    <col min="8970" max="9216" width="10.7265625" style="55"/>
    <col min="9217" max="9217" width="53.7265625" style="55" customWidth="1"/>
    <col min="9218" max="9223" width="9.7265625" style="55" customWidth="1"/>
    <col min="9224" max="9224" width="10.7265625" style="55"/>
    <col min="9225" max="9225" width="1.7265625" style="55" customWidth="1"/>
    <col min="9226" max="9472" width="10.7265625" style="55"/>
    <col min="9473" max="9473" width="53.7265625" style="55" customWidth="1"/>
    <col min="9474" max="9479" width="9.7265625" style="55" customWidth="1"/>
    <col min="9480" max="9480" width="10.7265625" style="55"/>
    <col min="9481" max="9481" width="1.7265625" style="55" customWidth="1"/>
    <col min="9482" max="9728" width="10.7265625" style="55"/>
    <col min="9729" max="9729" width="53.7265625" style="55" customWidth="1"/>
    <col min="9730" max="9735" width="9.7265625" style="55" customWidth="1"/>
    <col min="9736" max="9736" width="10.7265625" style="55"/>
    <col min="9737" max="9737" width="1.7265625" style="55" customWidth="1"/>
    <col min="9738" max="9984" width="10.7265625" style="55"/>
    <col min="9985" max="9985" width="53.7265625" style="55" customWidth="1"/>
    <col min="9986" max="9991" width="9.7265625" style="55" customWidth="1"/>
    <col min="9992" max="9992" width="10.7265625" style="55"/>
    <col min="9993" max="9993" width="1.7265625" style="55" customWidth="1"/>
    <col min="9994" max="10240" width="10.7265625" style="55"/>
    <col min="10241" max="10241" width="53.7265625" style="55" customWidth="1"/>
    <col min="10242" max="10247" width="9.7265625" style="55" customWidth="1"/>
    <col min="10248" max="10248" width="10.7265625" style="55"/>
    <col min="10249" max="10249" width="1.7265625" style="55" customWidth="1"/>
    <col min="10250" max="10496" width="10.7265625" style="55"/>
    <col min="10497" max="10497" width="53.7265625" style="55" customWidth="1"/>
    <col min="10498" max="10503" width="9.7265625" style="55" customWidth="1"/>
    <col min="10504" max="10504" width="10.7265625" style="55"/>
    <col min="10505" max="10505" width="1.7265625" style="55" customWidth="1"/>
    <col min="10506" max="10752" width="10.7265625" style="55"/>
    <col min="10753" max="10753" width="53.7265625" style="55" customWidth="1"/>
    <col min="10754" max="10759" width="9.7265625" style="55" customWidth="1"/>
    <col min="10760" max="10760" width="10.7265625" style="55"/>
    <col min="10761" max="10761" width="1.7265625" style="55" customWidth="1"/>
    <col min="10762" max="11008" width="10.7265625" style="55"/>
    <col min="11009" max="11009" width="53.7265625" style="55" customWidth="1"/>
    <col min="11010" max="11015" width="9.7265625" style="55" customWidth="1"/>
    <col min="11016" max="11016" width="10.7265625" style="55"/>
    <col min="11017" max="11017" width="1.7265625" style="55" customWidth="1"/>
    <col min="11018" max="11264" width="10.7265625" style="55"/>
    <col min="11265" max="11265" width="53.7265625" style="55" customWidth="1"/>
    <col min="11266" max="11271" width="9.7265625" style="55" customWidth="1"/>
    <col min="11272" max="11272" width="10.7265625" style="55"/>
    <col min="11273" max="11273" width="1.7265625" style="55" customWidth="1"/>
    <col min="11274" max="11520" width="10.7265625" style="55"/>
    <col min="11521" max="11521" width="53.7265625" style="55" customWidth="1"/>
    <col min="11522" max="11527" width="9.7265625" style="55" customWidth="1"/>
    <col min="11528" max="11528" width="10.7265625" style="55"/>
    <col min="11529" max="11529" width="1.7265625" style="55" customWidth="1"/>
    <col min="11530" max="11776" width="10.7265625" style="55"/>
    <col min="11777" max="11777" width="53.7265625" style="55" customWidth="1"/>
    <col min="11778" max="11783" width="9.7265625" style="55" customWidth="1"/>
    <col min="11784" max="11784" width="10.7265625" style="55"/>
    <col min="11785" max="11785" width="1.7265625" style="55" customWidth="1"/>
    <col min="11786" max="12032" width="10.7265625" style="55"/>
    <col min="12033" max="12033" width="53.7265625" style="55" customWidth="1"/>
    <col min="12034" max="12039" width="9.7265625" style="55" customWidth="1"/>
    <col min="12040" max="12040" width="10.7265625" style="55"/>
    <col min="12041" max="12041" width="1.7265625" style="55" customWidth="1"/>
    <col min="12042" max="12288" width="10.7265625" style="55"/>
    <col min="12289" max="12289" width="53.7265625" style="55" customWidth="1"/>
    <col min="12290" max="12295" width="9.7265625" style="55" customWidth="1"/>
    <col min="12296" max="12296" width="10.7265625" style="55"/>
    <col min="12297" max="12297" width="1.7265625" style="55" customWidth="1"/>
    <col min="12298" max="12544" width="10.7265625" style="55"/>
    <col min="12545" max="12545" width="53.7265625" style="55" customWidth="1"/>
    <col min="12546" max="12551" width="9.7265625" style="55" customWidth="1"/>
    <col min="12552" max="12552" width="10.7265625" style="55"/>
    <col min="12553" max="12553" width="1.7265625" style="55" customWidth="1"/>
    <col min="12554" max="12800" width="10.7265625" style="55"/>
    <col min="12801" max="12801" width="53.7265625" style="55" customWidth="1"/>
    <col min="12802" max="12807" width="9.7265625" style="55" customWidth="1"/>
    <col min="12808" max="12808" width="10.7265625" style="55"/>
    <col min="12809" max="12809" width="1.7265625" style="55" customWidth="1"/>
    <col min="12810" max="13056" width="10.7265625" style="55"/>
    <col min="13057" max="13057" width="53.7265625" style="55" customWidth="1"/>
    <col min="13058" max="13063" width="9.7265625" style="55" customWidth="1"/>
    <col min="13064" max="13064" width="10.7265625" style="55"/>
    <col min="13065" max="13065" width="1.7265625" style="55" customWidth="1"/>
    <col min="13066" max="13312" width="10.7265625" style="55"/>
    <col min="13313" max="13313" width="53.7265625" style="55" customWidth="1"/>
    <col min="13314" max="13319" width="9.7265625" style="55" customWidth="1"/>
    <col min="13320" max="13320" width="10.7265625" style="55"/>
    <col min="13321" max="13321" width="1.7265625" style="55" customWidth="1"/>
    <col min="13322" max="13568" width="10.7265625" style="55"/>
    <col min="13569" max="13569" width="53.7265625" style="55" customWidth="1"/>
    <col min="13570" max="13575" width="9.7265625" style="55" customWidth="1"/>
    <col min="13576" max="13576" width="10.7265625" style="55"/>
    <col min="13577" max="13577" width="1.7265625" style="55" customWidth="1"/>
    <col min="13578" max="13824" width="10.7265625" style="55"/>
    <col min="13825" max="13825" width="53.7265625" style="55" customWidth="1"/>
    <col min="13826" max="13831" width="9.7265625" style="55" customWidth="1"/>
    <col min="13832" max="13832" width="10.7265625" style="55"/>
    <col min="13833" max="13833" width="1.7265625" style="55" customWidth="1"/>
    <col min="13834" max="14080" width="10.7265625" style="55"/>
    <col min="14081" max="14081" width="53.7265625" style="55" customWidth="1"/>
    <col min="14082" max="14087" width="9.7265625" style="55" customWidth="1"/>
    <col min="14088" max="14088" width="10.7265625" style="55"/>
    <col min="14089" max="14089" width="1.7265625" style="55" customWidth="1"/>
    <col min="14090" max="14336" width="10.7265625" style="55"/>
    <col min="14337" max="14337" width="53.7265625" style="55" customWidth="1"/>
    <col min="14338" max="14343" width="9.7265625" style="55" customWidth="1"/>
    <col min="14344" max="14344" width="10.7265625" style="55"/>
    <col min="14345" max="14345" width="1.7265625" style="55" customWidth="1"/>
    <col min="14346" max="14592" width="10.7265625" style="55"/>
    <col min="14593" max="14593" width="53.7265625" style="55" customWidth="1"/>
    <col min="14594" max="14599" width="9.7265625" style="55" customWidth="1"/>
    <col min="14600" max="14600" width="10.7265625" style="55"/>
    <col min="14601" max="14601" width="1.7265625" style="55" customWidth="1"/>
    <col min="14602" max="14848" width="10.7265625" style="55"/>
    <col min="14849" max="14849" width="53.7265625" style="55" customWidth="1"/>
    <col min="14850" max="14855" width="9.7265625" style="55" customWidth="1"/>
    <col min="14856" max="14856" width="10.7265625" style="55"/>
    <col min="14857" max="14857" width="1.7265625" style="55" customWidth="1"/>
    <col min="14858" max="15104" width="10.7265625" style="55"/>
    <col min="15105" max="15105" width="53.7265625" style="55" customWidth="1"/>
    <col min="15106" max="15111" width="9.7265625" style="55" customWidth="1"/>
    <col min="15112" max="15112" width="10.7265625" style="55"/>
    <col min="15113" max="15113" width="1.7265625" style="55" customWidth="1"/>
    <col min="15114" max="15360" width="10.7265625" style="55"/>
    <col min="15361" max="15361" width="53.7265625" style="55" customWidth="1"/>
    <col min="15362" max="15367" width="9.7265625" style="55" customWidth="1"/>
    <col min="15368" max="15368" width="10.7265625" style="55"/>
    <col min="15369" max="15369" width="1.7265625" style="55" customWidth="1"/>
    <col min="15370" max="15616" width="10.7265625" style="55"/>
    <col min="15617" max="15617" width="53.7265625" style="55" customWidth="1"/>
    <col min="15618" max="15623" width="9.7265625" style="55" customWidth="1"/>
    <col min="15624" max="15624" width="10.7265625" style="55"/>
    <col min="15625" max="15625" width="1.7265625" style="55" customWidth="1"/>
    <col min="15626" max="15872" width="10.7265625" style="55"/>
    <col min="15873" max="15873" width="53.7265625" style="55" customWidth="1"/>
    <col min="15874" max="15879" width="9.7265625" style="55" customWidth="1"/>
    <col min="15880" max="15880" width="10.7265625" style="55"/>
    <col min="15881" max="15881" width="1.7265625" style="55" customWidth="1"/>
    <col min="15882" max="16128" width="10.7265625" style="55"/>
    <col min="16129" max="16129" width="53.7265625" style="55" customWidth="1"/>
    <col min="16130" max="16135" width="9.7265625" style="55" customWidth="1"/>
    <col min="16136" max="16136" width="10.7265625" style="55"/>
    <col min="16137" max="16137" width="1.7265625" style="55" customWidth="1"/>
    <col min="16138" max="16384" width="10.7265625" style="55"/>
  </cols>
  <sheetData>
    <row r="1" spans="1:12" s="42" customFormat="1" ht="68.150000000000006" customHeight="1">
      <c r="A1" s="403" t="s">
        <v>238</v>
      </c>
      <c r="B1" s="403"/>
      <c r="C1" s="403"/>
      <c r="D1" s="403"/>
      <c r="E1" s="403"/>
      <c r="F1" s="403"/>
      <c r="G1" s="403"/>
      <c r="H1" s="403"/>
      <c r="I1" s="403"/>
      <c r="J1" s="403"/>
      <c r="K1" s="404"/>
      <c r="L1" s="41"/>
    </row>
    <row r="2" spans="1:12" s="42" customFormat="1" ht="22.75" customHeight="1">
      <c r="A2" s="43" t="s">
        <v>239</v>
      </c>
      <c r="B2" s="41"/>
      <c r="C2" s="41"/>
      <c r="D2" s="41"/>
      <c r="E2" s="41"/>
      <c r="F2" s="41"/>
      <c r="G2" s="41"/>
      <c r="H2" s="41"/>
      <c r="I2" s="41"/>
      <c r="J2" s="41"/>
      <c r="K2" s="41"/>
      <c r="L2" s="41"/>
    </row>
    <row r="3" spans="1:12" s="42" customFormat="1" ht="12.5">
      <c r="A3" s="44" t="s">
        <v>240</v>
      </c>
      <c r="B3" s="41"/>
      <c r="C3" s="41"/>
      <c r="D3" s="41"/>
      <c r="E3" s="41"/>
      <c r="F3" s="41"/>
      <c r="G3" s="41"/>
      <c r="H3" s="41"/>
      <c r="I3" s="41"/>
      <c r="J3" s="41"/>
      <c r="K3" s="41"/>
      <c r="L3" s="41"/>
    </row>
    <row r="4" spans="1:12" s="42" customFormat="1" ht="24.25" customHeight="1">
      <c r="A4" s="45" t="s">
        <v>241</v>
      </c>
      <c r="B4" s="41"/>
      <c r="C4" s="41"/>
      <c r="D4" s="41"/>
      <c r="E4" s="41"/>
      <c r="F4" s="41"/>
      <c r="G4" s="41"/>
      <c r="H4" s="41"/>
      <c r="I4" s="41"/>
      <c r="J4" s="41"/>
      <c r="K4" s="41"/>
      <c r="L4" s="41"/>
    </row>
    <row r="5" spans="1:12" s="42" customFormat="1" ht="24.25" customHeight="1">
      <c r="A5" s="46"/>
      <c r="B5" s="405" t="s">
        <v>242</v>
      </c>
      <c r="C5" s="406"/>
      <c r="D5" s="406"/>
      <c r="E5" s="406"/>
      <c r="F5" s="406"/>
      <c r="G5" s="406"/>
      <c r="H5" s="406"/>
      <c r="I5" s="47"/>
      <c r="J5" s="47"/>
      <c r="K5" s="48"/>
      <c r="L5" s="41"/>
    </row>
    <row r="6" spans="1:12" s="42" customFormat="1" ht="40" customHeight="1">
      <c r="A6" s="46"/>
      <c r="B6" s="49" t="s">
        <v>243</v>
      </c>
      <c r="C6" s="49" t="s">
        <v>244</v>
      </c>
      <c r="D6" s="49" t="s">
        <v>245</v>
      </c>
      <c r="E6" s="49" t="s">
        <v>246</v>
      </c>
      <c r="F6" s="49" t="s">
        <v>247</v>
      </c>
      <c r="G6" s="49" t="s">
        <v>248</v>
      </c>
      <c r="H6" s="49" t="s">
        <v>249</v>
      </c>
      <c r="I6" s="50"/>
      <c r="J6" s="51" t="s">
        <v>250</v>
      </c>
      <c r="K6" s="51" t="s">
        <v>251</v>
      </c>
      <c r="L6" s="52"/>
    </row>
    <row r="7" spans="1:12" s="42" customFormat="1" ht="13.15" customHeight="1">
      <c r="A7" s="407" t="s">
        <v>252</v>
      </c>
      <c r="B7" s="408"/>
      <c r="C7" s="408"/>
      <c r="D7" s="408"/>
      <c r="E7" s="408"/>
      <c r="F7" s="408"/>
      <c r="G7" s="408"/>
      <c r="H7" s="408"/>
      <c r="I7" s="408"/>
      <c r="J7" s="408"/>
      <c r="K7" s="408"/>
      <c r="L7" s="41"/>
    </row>
    <row r="8" spans="1:12" ht="13.15" customHeight="1">
      <c r="A8" s="53" t="s">
        <v>253</v>
      </c>
      <c r="B8" s="54"/>
      <c r="C8" s="54"/>
      <c r="D8" s="54"/>
      <c r="E8" s="54"/>
      <c r="F8" s="54"/>
      <c r="G8" s="54"/>
      <c r="H8" s="54"/>
      <c r="I8" s="54"/>
      <c r="J8" s="54"/>
      <c r="K8" s="54"/>
      <c r="L8" s="41"/>
    </row>
    <row r="9" spans="1:12" ht="13.15" customHeight="1">
      <c r="A9" s="56" t="s">
        <v>254</v>
      </c>
      <c r="B9" s="54"/>
      <c r="C9" s="54"/>
      <c r="D9" s="54"/>
      <c r="E9" s="54"/>
      <c r="F9" s="54"/>
      <c r="G9" s="54"/>
      <c r="H9" s="54"/>
      <c r="I9" s="54"/>
      <c r="J9" s="54"/>
      <c r="K9" s="54"/>
      <c r="L9" s="41"/>
    </row>
    <row r="10" spans="1:12" ht="13.15" customHeight="1">
      <c r="A10" s="57" t="s">
        <v>255</v>
      </c>
      <c r="B10" s="54"/>
      <c r="C10" s="54"/>
      <c r="D10" s="54"/>
      <c r="E10" s="54"/>
      <c r="F10" s="54"/>
      <c r="G10" s="54"/>
      <c r="H10" s="54"/>
      <c r="I10" s="54"/>
      <c r="J10" s="54"/>
      <c r="K10" s="54"/>
      <c r="L10" s="41"/>
    </row>
    <row r="11" spans="1:12" ht="13.15" customHeight="1">
      <c r="A11" s="58" t="s">
        <v>256</v>
      </c>
      <c r="B11" s="59">
        <v>11.9</v>
      </c>
      <c r="C11" s="60">
        <v>230.2</v>
      </c>
      <c r="D11" s="60">
        <v>413.2</v>
      </c>
      <c r="E11" s="60">
        <v>395.3</v>
      </c>
      <c r="F11" s="60">
        <v>407.5</v>
      </c>
      <c r="G11" s="60">
        <v>345.2</v>
      </c>
      <c r="H11" s="60">
        <v>378.1</v>
      </c>
      <c r="I11" s="60"/>
      <c r="J11" s="60">
        <v>2196.3000000000002</v>
      </c>
      <c r="K11" s="60">
        <v>2182.6</v>
      </c>
      <c r="L11" s="41"/>
    </row>
    <row r="12" spans="1:12" ht="13.15" customHeight="1">
      <c r="A12" s="58" t="s">
        <v>257</v>
      </c>
      <c r="B12" s="60">
        <v>0</v>
      </c>
      <c r="C12" s="59">
        <v>21.8</v>
      </c>
      <c r="D12" s="60">
        <v>58.4</v>
      </c>
      <c r="E12" s="59">
        <v>29.1</v>
      </c>
      <c r="F12" s="59">
        <v>30.5</v>
      </c>
      <c r="G12" s="60">
        <v>39.299999999999997</v>
      </c>
      <c r="H12" s="60">
        <v>57.1</v>
      </c>
      <c r="I12" s="60"/>
      <c r="J12" s="60">
        <v>235.3</v>
      </c>
      <c r="K12" s="60">
        <v>239.6</v>
      </c>
      <c r="L12" s="41"/>
    </row>
    <row r="13" spans="1:12" ht="13.15" customHeight="1">
      <c r="A13" s="58" t="s">
        <v>258</v>
      </c>
      <c r="B13" s="60">
        <v>0</v>
      </c>
      <c r="C13" s="61">
        <v>7.2</v>
      </c>
      <c r="D13" s="59">
        <v>25.2</v>
      </c>
      <c r="E13" s="60">
        <v>43</v>
      </c>
      <c r="F13" s="61">
        <v>17.399999999999999</v>
      </c>
      <c r="G13" s="60">
        <v>38</v>
      </c>
      <c r="H13" s="61">
        <v>13.8</v>
      </c>
      <c r="I13" s="61"/>
      <c r="J13" s="60">
        <v>149.69999999999999</v>
      </c>
      <c r="K13" s="60">
        <v>149.69999999999999</v>
      </c>
      <c r="L13" s="41"/>
    </row>
    <row r="14" spans="1:12" ht="13.15" customHeight="1">
      <c r="A14" s="58" t="s">
        <v>259</v>
      </c>
      <c r="B14" s="60">
        <v>0</v>
      </c>
      <c r="C14" s="59">
        <v>26.6</v>
      </c>
      <c r="D14" s="60">
        <v>83.4</v>
      </c>
      <c r="E14" s="60">
        <v>75.2</v>
      </c>
      <c r="F14" s="60">
        <v>53.5</v>
      </c>
      <c r="G14" s="60">
        <v>71.2</v>
      </c>
      <c r="H14" s="60">
        <v>72.7</v>
      </c>
      <c r="I14" s="60"/>
      <c r="J14" s="60">
        <v>388.3</v>
      </c>
      <c r="K14" s="60">
        <v>394.4</v>
      </c>
      <c r="L14" s="41"/>
    </row>
    <row r="15" spans="1:12" ht="13.15" customHeight="1">
      <c r="A15" s="58" t="s">
        <v>260</v>
      </c>
      <c r="B15" s="59">
        <v>17.399999999999999</v>
      </c>
      <c r="C15" s="60">
        <v>267.60000000000002</v>
      </c>
      <c r="D15" s="60">
        <v>492.5</v>
      </c>
      <c r="E15" s="60">
        <v>472.3</v>
      </c>
      <c r="F15" s="60">
        <v>459.1</v>
      </c>
      <c r="G15" s="60">
        <v>417.6</v>
      </c>
      <c r="H15" s="60">
        <v>455.3</v>
      </c>
      <c r="I15" s="60"/>
      <c r="J15" s="60">
        <v>2580.9</v>
      </c>
      <c r="K15" s="60">
        <v>2566.5</v>
      </c>
      <c r="L15" s="41"/>
    </row>
    <row r="16" spans="1:12" ht="13.15" customHeight="1">
      <c r="A16" s="57" t="s">
        <v>261</v>
      </c>
      <c r="B16" s="59"/>
      <c r="C16" s="60"/>
      <c r="D16" s="60"/>
      <c r="E16" s="60"/>
      <c r="F16" s="60"/>
      <c r="G16" s="60"/>
      <c r="H16" s="60"/>
      <c r="I16" s="60"/>
      <c r="J16" s="60"/>
      <c r="K16" s="60"/>
      <c r="L16" s="41"/>
    </row>
    <row r="17" spans="1:13" ht="13.15" customHeight="1">
      <c r="A17" s="58" t="s">
        <v>262</v>
      </c>
      <c r="B17" s="59">
        <v>16.5</v>
      </c>
      <c r="C17" s="60">
        <v>227</v>
      </c>
      <c r="D17" s="60">
        <v>357.6</v>
      </c>
      <c r="E17" s="60">
        <v>333.2</v>
      </c>
      <c r="F17" s="60">
        <v>343.4</v>
      </c>
      <c r="G17" s="60">
        <v>289.89999999999998</v>
      </c>
      <c r="H17" s="60">
        <v>325.7</v>
      </c>
      <c r="I17" s="60"/>
      <c r="J17" s="62">
        <v>1883.7</v>
      </c>
      <c r="K17" s="62">
        <v>1864.4</v>
      </c>
      <c r="L17" s="63"/>
    </row>
    <row r="18" spans="1:13" ht="13.15" customHeight="1">
      <c r="A18" s="58" t="s">
        <v>263</v>
      </c>
      <c r="B18" s="61">
        <v>2.2999999999999998</v>
      </c>
      <c r="C18" s="59">
        <v>48.8</v>
      </c>
      <c r="D18" s="60">
        <v>142.69999999999999</v>
      </c>
      <c r="E18" s="60">
        <v>139.1</v>
      </c>
      <c r="F18" s="60">
        <v>117.4</v>
      </c>
      <c r="G18" s="60">
        <v>127.6</v>
      </c>
      <c r="H18" s="60">
        <v>131</v>
      </c>
      <c r="I18" s="60"/>
      <c r="J18" s="62">
        <v>702.5</v>
      </c>
      <c r="K18" s="62">
        <v>705.5</v>
      </c>
      <c r="L18" s="64">
        <f>J18/SUM(J17:J18)</f>
        <v>0.27163405769082055</v>
      </c>
      <c r="M18" s="65"/>
    </row>
    <row r="19" spans="1:13" ht="13.15" customHeight="1">
      <c r="A19" s="58" t="s">
        <v>260</v>
      </c>
      <c r="B19" s="59">
        <v>17.399999999999999</v>
      </c>
      <c r="C19" s="60">
        <v>267.60000000000002</v>
      </c>
      <c r="D19" s="60">
        <v>492.5</v>
      </c>
      <c r="E19" s="60">
        <v>472.3</v>
      </c>
      <c r="F19" s="60">
        <v>459.1</v>
      </c>
      <c r="G19" s="60">
        <v>417.6</v>
      </c>
      <c r="H19" s="60">
        <v>455.3</v>
      </c>
      <c r="I19" s="60"/>
      <c r="J19" s="62">
        <v>2580.9</v>
      </c>
      <c r="K19" s="62">
        <v>2566.5</v>
      </c>
      <c r="L19" s="63"/>
    </row>
    <row r="20" spans="1:13" ht="13.15" customHeight="1">
      <c r="A20" s="66"/>
      <c r="B20" s="59"/>
      <c r="C20" s="60"/>
      <c r="D20" s="60"/>
      <c r="E20" s="60"/>
      <c r="F20" s="60"/>
      <c r="G20" s="60"/>
      <c r="H20" s="60"/>
      <c r="I20" s="60"/>
      <c r="J20" s="60"/>
      <c r="K20" s="60"/>
      <c r="L20" s="86" t="s">
        <v>264</v>
      </c>
    </row>
    <row r="21" spans="1:13" ht="13.15" customHeight="1">
      <c r="A21" s="56" t="s">
        <v>265</v>
      </c>
      <c r="B21" s="60">
        <v>54</v>
      </c>
      <c r="C21" s="60">
        <v>184.2</v>
      </c>
      <c r="D21" s="60">
        <v>216.7</v>
      </c>
      <c r="E21" s="60">
        <v>193.2</v>
      </c>
      <c r="F21" s="60">
        <v>164.1</v>
      </c>
      <c r="G21" s="60">
        <v>116.5</v>
      </c>
      <c r="H21" s="60">
        <v>133.1</v>
      </c>
      <c r="I21" s="60"/>
      <c r="J21" s="60">
        <v>1054.3</v>
      </c>
      <c r="K21" s="60">
        <v>1011.4</v>
      </c>
      <c r="L21" s="41"/>
    </row>
    <row r="22" spans="1:13" ht="13.15" customHeight="1">
      <c r="A22" s="56" t="s">
        <v>266</v>
      </c>
      <c r="B22" s="61">
        <v>5.6</v>
      </c>
      <c r="C22" s="59">
        <v>29.2</v>
      </c>
      <c r="D22" s="60">
        <v>74.3</v>
      </c>
      <c r="E22" s="60">
        <v>55.4</v>
      </c>
      <c r="F22" s="60">
        <v>76.5</v>
      </c>
      <c r="G22" s="60">
        <v>57.6</v>
      </c>
      <c r="H22" s="60">
        <v>109.2</v>
      </c>
      <c r="I22" s="60"/>
      <c r="J22" s="60">
        <v>402.9</v>
      </c>
      <c r="K22" s="60">
        <v>387.2</v>
      </c>
      <c r="L22" s="41"/>
    </row>
    <row r="23" spans="1:13" ht="13.15" customHeight="1">
      <c r="A23" s="56" t="s">
        <v>267</v>
      </c>
      <c r="B23" s="60">
        <v>140.5</v>
      </c>
      <c r="C23" s="60">
        <v>69.099999999999994</v>
      </c>
      <c r="D23" s="60">
        <v>103.1</v>
      </c>
      <c r="E23" s="60">
        <v>83</v>
      </c>
      <c r="F23" s="60">
        <v>69.900000000000006</v>
      </c>
      <c r="G23" s="60">
        <v>75.900000000000006</v>
      </c>
      <c r="H23" s="60">
        <v>111.5</v>
      </c>
      <c r="I23" s="60"/>
      <c r="J23" s="60">
        <v>648</v>
      </c>
      <c r="K23" s="60">
        <v>518</v>
      </c>
      <c r="L23" s="41"/>
    </row>
    <row r="24" spans="1:13" ht="13.15" customHeight="1">
      <c r="A24" s="56" t="s">
        <v>268</v>
      </c>
      <c r="B24" s="60">
        <v>150.69999999999999</v>
      </c>
      <c r="C24" s="60">
        <v>95.1</v>
      </c>
      <c r="D24" s="60">
        <v>173.2</v>
      </c>
      <c r="E24" s="60">
        <v>141.80000000000001</v>
      </c>
      <c r="F24" s="60">
        <v>149.19999999999999</v>
      </c>
      <c r="G24" s="60">
        <v>127.7</v>
      </c>
      <c r="H24" s="60">
        <v>225.7</v>
      </c>
      <c r="I24" s="60"/>
      <c r="J24" s="60">
        <v>1051</v>
      </c>
      <c r="K24" s="60">
        <v>909.8</v>
      </c>
      <c r="L24" s="41"/>
    </row>
    <row r="25" spans="1:13" ht="13.15" customHeight="1">
      <c r="A25" s="67"/>
      <c r="B25" s="60"/>
      <c r="C25" s="60"/>
      <c r="D25" s="60"/>
      <c r="E25" s="60"/>
      <c r="F25" s="60"/>
      <c r="G25" s="60"/>
      <c r="H25" s="60"/>
      <c r="I25" s="60"/>
      <c r="J25" s="60"/>
      <c r="K25" s="60"/>
      <c r="L25" s="41"/>
    </row>
    <row r="26" spans="1:13" ht="13.15" customHeight="1">
      <c r="A26" s="56" t="s">
        <v>269</v>
      </c>
      <c r="B26" s="60">
        <v>215.6</v>
      </c>
      <c r="C26" s="60">
        <v>543.9</v>
      </c>
      <c r="D26" s="60">
        <v>888.3</v>
      </c>
      <c r="E26" s="60">
        <v>812.6</v>
      </c>
      <c r="F26" s="60">
        <v>762.3</v>
      </c>
      <c r="G26" s="60">
        <v>661.2</v>
      </c>
      <c r="H26" s="60">
        <v>821.7</v>
      </c>
      <c r="I26" s="60"/>
      <c r="J26" s="60">
        <v>4722.7</v>
      </c>
      <c r="K26" s="60">
        <v>4508</v>
      </c>
      <c r="L26" s="41"/>
    </row>
    <row r="27" spans="1:13" ht="13.15" customHeight="1">
      <c r="A27" s="67"/>
      <c r="B27" s="60"/>
      <c r="C27" s="60"/>
      <c r="D27" s="60"/>
      <c r="E27" s="60"/>
      <c r="F27" s="60"/>
      <c r="G27" s="60"/>
      <c r="H27" s="60"/>
      <c r="I27" s="60"/>
      <c r="J27" s="60"/>
      <c r="K27" s="60"/>
      <c r="L27" s="41"/>
    </row>
    <row r="28" spans="1:13" ht="13.15" customHeight="1">
      <c r="A28" s="53" t="s">
        <v>270</v>
      </c>
      <c r="B28" s="60"/>
      <c r="C28" s="60"/>
      <c r="D28" s="60"/>
      <c r="E28" s="60"/>
      <c r="F28" s="60"/>
      <c r="G28" s="60"/>
      <c r="H28" s="60"/>
      <c r="I28" s="60"/>
      <c r="J28" s="60"/>
      <c r="K28" s="60"/>
      <c r="L28" s="41"/>
    </row>
    <row r="29" spans="1:13" ht="13.15" customHeight="1">
      <c r="A29" s="56" t="s">
        <v>254</v>
      </c>
      <c r="B29" s="60"/>
      <c r="C29" s="60"/>
      <c r="D29" s="60"/>
      <c r="E29" s="60"/>
      <c r="F29" s="60"/>
      <c r="G29" s="60"/>
      <c r="H29" s="60"/>
      <c r="I29" s="60"/>
      <c r="J29" s="60"/>
      <c r="K29" s="60"/>
      <c r="L29" s="41"/>
    </row>
    <row r="30" spans="1:13" ht="13.15" customHeight="1">
      <c r="A30" s="57" t="s">
        <v>255</v>
      </c>
      <c r="B30" s="60"/>
      <c r="C30" s="60"/>
      <c r="D30" s="60"/>
      <c r="E30" s="60"/>
      <c r="F30" s="60"/>
      <c r="G30" s="60"/>
      <c r="H30" s="60"/>
      <c r="I30" s="60"/>
      <c r="J30" s="60"/>
      <c r="K30" s="60"/>
      <c r="L30" s="41"/>
    </row>
    <row r="31" spans="1:13" ht="13.15" customHeight="1">
      <c r="A31" s="58" t="s">
        <v>256</v>
      </c>
      <c r="B31" s="59">
        <v>11.7</v>
      </c>
      <c r="C31" s="60">
        <v>126.1</v>
      </c>
      <c r="D31" s="60">
        <v>221.1</v>
      </c>
      <c r="E31" s="60">
        <v>231.5</v>
      </c>
      <c r="F31" s="60">
        <v>237.1</v>
      </c>
      <c r="G31" s="60">
        <v>188.5</v>
      </c>
      <c r="H31" s="60">
        <v>210</v>
      </c>
      <c r="I31" s="60"/>
      <c r="J31" s="60">
        <v>1213.8</v>
      </c>
      <c r="K31" s="60">
        <v>1204.5</v>
      </c>
      <c r="L31" s="41"/>
    </row>
    <row r="32" spans="1:13" ht="13.15" customHeight="1">
      <c r="A32" s="58" t="s">
        <v>257</v>
      </c>
      <c r="B32" s="60">
        <v>0</v>
      </c>
      <c r="C32" s="60">
        <v>0</v>
      </c>
      <c r="D32" s="59">
        <v>33.5</v>
      </c>
      <c r="E32" s="61">
        <v>4.0999999999999996</v>
      </c>
      <c r="F32" s="59">
        <v>24.2</v>
      </c>
      <c r="G32" s="59">
        <v>23.1</v>
      </c>
      <c r="H32" s="59">
        <v>19.8</v>
      </c>
      <c r="I32" s="59"/>
      <c r="J32" s="60">
        <v>110.7</v>
      </c>
      <c r="K32" s="60">
        <v>113.4</v>
      </c>
      <c r="L32" s="41"/>
    </row>
    <row r="33" spans="1:12" ht="13.15" customHeight="1">
      <c r="A33" s="58" t="s">
        <v>258</v>
      </c>
      <c r="B33" s="60">
        <v>0</v>
      </c>
      <c r="C33" s="61">
        <v>8.1999999999999993</v>
      </c>
      <c r="D33" s="61">
        <v>14.7</v>
      </c>
      <c r="E33" s="59">
        <v>27.1</v>
      </c>
      <c r="F33" s="61">
        <v>10.3</v>
      </c>
      <c r="G33" s="59">
        <v>22.7</v>
      </c>
      <c r="H33" s="59">
        <v>19.7</v>
      </c>
      <c r="I33" s="59"/>
      <c r="J33" s="60">
        <v>97.7</v>
      </c>
      <c r="K33" s="60">
        <v>97.7</v>
      </c>
      <c r="L33" s="41"/>
    </row>
    <row r="34" spans="1:12" ht="13.15" customHeight="1">
      <c r="A34" s="58" t="s">
        <v>259</v>
      </c>
      <c r="B34" s="60">
        <v>0</v>
      </c>
      <c r="C34" s="60">
        <v>0</v>
      </c>
      <c r="D34" s="60">
        <v>53.3</v>
      </c>
      <c r="E34" s="59">
        <v>33.799999999999997</v>
      </c>
      <c r="F34" s="59">
        <v>39.200000000000003</v>
      </c>
      <c r="G34" s="60">
        <v>42.9</v>
      </c>
      <c r="H34" s="59">
        <v>33.1</v>
      </c>
      <c r="I34" s="59"/>
      <c r="J34" s="60">
        <v>213.6</v>
      </c>
      <c r="K34" s="60">
        <v>205.9</v>
      </c>
      <c r="L34" s="41"/>
    </row>
    <row r="35" spans="1:12" ht="13.15" customHeight="1">
      <c r="A35" s="58" t="s">
        <v>260</v>
      </c>
      <c r="B35" s="59">
        <v>12.3</v>
      </c>
      <c r="C35" s="60">
        <v>130.5</v>
      </c>
      <c r="D35" s="60">
        <v>285.60000000000002</v>
      </c>
      <c r="E35" s="60">
        <v>270.2</v>
      </c>
      <c r="F35" s="60">
        <v>274.7</v>
      </c>
      <c r="G35" s="60">
        <v>217.9</v>
      </c>
      <c r="H35" s="60">
        <v>243</v>
      </c>
      <c r="I35" s="60"/>
      <c r="J35" s="60">
        <v>1431.7</v>
      </c>
      <c r="K35" s="60">
        <v>1412.2</v>
      </c>
      <c r="L35" s="41"/>
    </row>
    <row r="36" spans="1:12" ht="13.15" customHeight="1">
      <c r="A36" s="57" t="s">
        <v>261</v>
      </c>
      <c r="B36" s="59"/>
      <c r="C36" s="60"/>
      <c r="D36" s="60"/>
      <c r="E36" s="60"/>
      <c r="F36" s="60"/>
      <c r="G36" s="60"/>
      <c r="H36" s="60"/>
      <c r="I36" s="60"/>
      <c r="J36" s="60"/>
      <c r="K36" s="60"/>
      <c r="L36" s="41"/>
    </row>
    <row r="37" spans="1:12" ht="13.15" customHeight="1">
      <c r="A37" s="58" t="s">
        <v>262</v>
      </c>
      <c r="B37" s="61">
        <v>5.2</v>
      </c>
      <c r="C37" s="60">
        <v>109.8</v>
      </c>
      <c r="D37" s="60">
        <v>159.69999999999999</v>
      </c>
      <c r="E37" s="60">
        <v>157.4</v>
      </c>
      <c r="F37" s="60">
        <v>185.8</v>
      </c>
      <c r="G37" s="60">
        <v>132.19999999999999</v>
      </c>
      <c r="H37" s="60">
        <v>157.69999999999999</v>
      </c>
      <c r="I37" s="60"/>
      <c r="J37" s="62">
        <v>912.6</v>
      </c>
      <c r="K37" s="62">
        <v>902.8</v>
      </c>
      <c r="L37" s="63"/>
    </row>
    <row r="38" spans="1:12" ht="13.15" customHeight="1">
      <c r="A38" s="58" t="s">
        <v>263</v>
      </c>
      <c r="B38" s="61">
        <v>2.2999999999999998</v>
      </c>
      <c r="C38" s="59">
        <v>24.5</v>
      </c>
      <c r="D38" s="60">
        <v>119.7</v>
      </c>
      <c r="E38" s="60">
        <v>107.2</v>
      </c>
      <c r="F38" s="60">
        <v>94.2</v>
      </c>
      <c r="G38" s="60">
        <v>88.9</v>
      </c>
      <c r="H38" s="60">
        <v>91.4</v>
      </c>
      <c r="I38" s="60"/>
      <c r="J38" s="62">
        <v>521</v>
      </c>
      <c r="K38" s="62">
        <v>520.6</v>
      </c>
      <c r="L38" s="64">
        <f>J38/SUM(J37:J38)</f>
        <v>0.36342075892857145</v>
      </c>
    </row>
    <row r="39" spans="1:12" ht="13.15" customHeight="1">
      <c r="A39" s="58" t="s">
        <v>260</v>
      </c>
      <c r="B39" s="59">
        <v>12.3</v>
      </c>
      <c r="C39" s="60">
        <v>130.5</v>
      </c>
      <c r="D39" s="60">
        <v>285.60000000000002</v>
      </c>
      <c r="E39" s="60">
        <v>270.2</v>
      </c>
      <c r="F39" s="60">
        <v>274.7</v>
      </c>
      <c r="G39" s="60">
        <v>217.9</v>
      </c>
      <c r="H39" s="60">
        <v>243</v>
      </c>
      <c r="I39" s="60"/>
      <c r="J39" s="62">
        <v>1431.7</v>
      </c>
      <c r="K39" s="62">
        <v>1412.2</v>
      </c>
      <c r="L39" s="63"/>
    </row>
    <row r="40" spans="1:12" ht="13.15" customHeight="1">
      <c r="A40" s="66"/>
      <c r="B40" s="59"/>
      <c r="C40" s="60"/>
      <c r="D40" s="60"/>
      <c r="E40" s="60"/>
      <c r="F40" s="60"/>
      <c r="G40" s="60"/>
      <c r="H40" s="60"/>
      <c r="I40" s="60"/>
      <c r="J40" s="60"/>
      <c r="K40" s="60"/>
      <c r="L40" s="41"/>
    </row>
    <row r="41" spans="1:12" ht="13.15" customHeight="1">
      <c r="A41" s="56" t="s">
        <v>265</v>
      </c>
      <c r="B41" s="59">
        <v>25.2</v>
      </c>
      <c r="C41" s="60">
        <v>101.5</v>
      </c>
      <c r="D41" s="60">
        <v>82.9</v>
      </c>
      <c r="E41" s="60">
        <v>73.400000000000006</v>
      </c>
      <c r="F41" s="60">
        <v>67.2</v>
      </c>
      <c r="G41" s="60">
        <v>47</v>
      </c>
      <c r="H41" s="60">
        <v>61.5</v>
      </c>
      <c r="I41" s="60"/>
      <c r="J41" s="60">
        <v>450.2</v>
      </c>
      <c r="K41" s="60">
        <v>437.4</v>
      </c>
      <c r="L41" s="41"/>
    </row>
    <row r="42" spans="1:12" ht="13.15" customHeight="1">
      <c r="A42" s="56" t="s">
        <v>266</v>
      </c>
      <c r="B42" s="61">
        <v>4.7</v>
      </c>
      <c r="C42" s="59">
        <v>21</v>
      </c>
      <c r="D42" s="59">
        <v>25.9</v>
      </c>
      <c r="E42" s="59">
        <v>15.2</v>
      </c>
      <c r="F42" s="59">
        <v>20.100000000000001</v>
      </c>
      <c r="G42" s="60">
        <v>31.2</v>
      </c>
      <c r="H42" s="60">
        <v>44.2</v>
      </c>
      <c r="I42" s="60"/>
      <c r="J42" s="60">
        <v>155.30000000000001</v>
      </c>
      <c r="K42" s="60">
        <v>157.4</v>
      </c>
      <c r="L42" s="41"/>
    </row>
    <row r="43" spans="1:12" ht="13.15" customHeight="1">
      <c r="A43" s="56" t="s">
        <v>267</v>
      </c>
      <c r="B43" s="60">
        <v>71.2</v>
      </c>
      <c r="C43" s="59">
        <v>40.1</v>
      </c>
      <c r="D43" s="59">
        <v>47.3</v>
      </c>
      <c r="E43" s="60">
        <v>38.799999999999997</v>
      </c>
      <c r="F43" s="59">
        <v>27.2</v>
      </c>
      <c r="G43" s="59">
        <v>24.6</v>
      </c>
      <c r="H43" s="60">
        <v>37.5</v>
      </c>
      <c r="I43" s="60"/>
      <c r="J43" s="60">
        <v>274.5</v>
      </c>
      <c r="K43" s="60">
        <v>206.9</v>
      </c>
      <c r="L43" s="41"/>
    </row>
    <row r="44" spans="1:12" ht="13.15" customHeight="1">
      <c r="A44" s="56" t="s">
        <v>268</v>
      </c>
      <c r="B44" s="60">
        <v>70.099999999999994</v>
      </c>
      <c r="C44" s="59">
        <v>56.3</v>
      </c>
      <c r="D44" s="60">
        <v>81.7</v>
      </c>
      <c r="E44" s="60">
        <v>46.6</v>
      </c>
      <c r="F44" s="59">
        <v>34.5</v>
      </c>
      <c r="G44" s="60">
        <v>54.3</v>
      </c>
      <c r="H44" s="60">
        <v>74</v>
      </c>
      <c r="I44" s="60"/>
      <c r="J44" s="60">
        <v>422</v>
      </c>
      <c r="K44" s="60">
        <v>350.8</v>
      </c>
      <c r="L44" s="41"/>
    </row>
    <row r="45" spans="1:12" ht="13.15" customHeight="1">
      <c r="A45" s="67"/>
      <c r="B45" s="60"/>
      <c r="C45" s="59"/>
      <c r="D45" s="60"/>
      <c r="E45" s="60"/>
      <c r="F45" s="59"/>
      <c r="G45" s="60"/>
      <c r="H45" s="60"/>
      <c r="I45" s="60"/>
      <c r="J45" s="60"/>
      <c r="K45" s="60"/>
      <c r="L45" s="41"/>
    </row>
    <row r="46" spans="1:12" ht="13.15" customHeight="1">
      <c r="A46" s="56" t="s">
        <v>269</v>
      </c>
      <c r="B46" s="60">
        <v>106</v>
      </c>
      <c r="C46" s="60">
        <v>281.8</v>
      </c>
      <c r="D46" s="60">
        <v>448.1</v>
      </c>
      <c r="E46" s="60">
        <v>403</v>
      </c>
      <c r="F46" s="60">
        <v>371.2</v>
      </c>
      <c r="G46" s="60">
        <v>322.39999999999998</v>
      </c>
      <c r="H46" s="60">
        <v>382</v>
      </c>
      <c r="I46" s="60"/>
      <c r="J46" s="60">
        <v>2319.6</v>
      </c>
      <c r="K46" s="60">
        <v>2209.8000000000002</v>
      </c>
      <c r="L46" s="41"/>
    </row>
    <row r="47" spans="1:12" ht="13.15" customHeight="1">
      <c r="A47" s="68"/>
      <c r="B47" s="69"/>
      <c r="C47" s="69"/>
      <c r="D47" s="69"/>
      <c r="E47" s="69"/>
      <c r="F47" s="69"/>
      <c r="G47" s="69"/>
      <c r="H47" s="69"/>
      <c r="I47" s="69"/>
      <c r="J47" s="69"/>
      <c r="K47" s="69"/>
      <c r="L47" s="41"/>
    </row>
    <row r="48" spans="1:12" ht="13.15" customHeight="1">
      <c r="A48" s="53" t="s">
        <v>271</v>
      </c>
      <c r="B48" s="69"/>
      <c r="C48" s="69"/>
      <c r="D48" s="69"/>
      <c r="E48" s="69"/>
      <c r="F48" s="69"/>
      <c r="G48" s="69"/>
      <c r="H48" s="69"/>
      <c r="I48" s="69"/>
      <c r="J48" s="69"/>
      <c r="K48" s="69"/>
      <c r="L48" s="41"/>
    </row>
    <row r="49" spans="1:12" ht="13.15" customHeight="1">
      <c r="A49" s="56" t="s">
        <v>254</v>
      </c>
      <c r="B49" s="69"/>
      <c r="C49" s="69"/>
      <c r="D49" s="69"/>
      <c r="E49" s="69"/>
      <c r="F49" s="69"/>
      <c r="G49" s="69"/>
      <c r="H49" s="69"/>
      <c r="I49" s="69"/>
      <c r="J49" s="69"/>
      <c r="K49" s="69"/>
      <c r="L49" s="41"/>
    </row>
    <row r="50" spans="1:12" ht="13.15" customHeight="1">
      <c r="A50" s="57" t="s">
        <v>255</v>
      </c>
      <c r="B50" s="69"/>
      <c r="C50" s="69"/>
      <c r="D50" s="69"/>
      <c r="E50" s="69"/>
      <c r="F50" s="69"/>
      <c r="G50" s="69"/>
      <c r="H50" s="69"/>
      <c r="I50" s="69"/>
      <c r="J50" s="69"/>
      <c r="K50" s="69"/>
      <c r="L50" s="41"/>
    </row>
    <row r="51" spans="1:12" ht="13.15" customHeight="1">
      <c r="A51" s="58" t="s">
        <v>256</v>
      </c>
      <c r="B51" s="70">
        <v>6.1</v>
      </c>
      <c r="C51" s="71">
        <v>126.3</v>
      </c>
      <c r="D51" s="71">
        <v>184.1</v>
      </c>
      <c r="E51" s="71">
        <v>168.4</v>
      </c>
      <c r="F51" s="71">
        <v>166.8</v>
      </c>
      <c r="G51" s="71">
        <v>158.6</v>
      </c>
      <c r="H51" s="71">
        <v>168.4</v>
      </c>
      <c r="I51" s="71"/>
      <c r="J51" s="71">
        <v>971.6</v>
      </c>
      <c r="K51" s="71">
        <v>968.7</v>
      </c>
      <c r="L51" s="41"/>
    </row>
    <row r="52" spans="1:12" ht="13.15" customHeight="1">
      <c r="A52" s="58" t="s">
        <v>257</v>
      </c>
      <c r="B52" s="71">
        <v>0</v>
      </c>
      <c r="C52" s="72">
        <v>17</v>
      </c>
      <c r="D52" s="70">
        <v>11.6</v>
      </c>
      <c r="E52" s="71">
        <v>30.4</v>
      </c>
      <c r="F52" s="70">
        <v>12.2</v>
      </c>
      <c r="G52" s="72">
        <v>19.100000000000001</v>
      </c>
      <c r="H52" s="72">
        <v>31.4</v>
      </c>
      <c r="I52" s="72"/>
      <c r="J52" s="71">
        <v>128</v>
      </c>
      <c r="K52" s="71">
        <v>128</v>
      </c>
      <c r="L52" s="41"/>
    </row>
    <row r="53" spans="1:12" ht="13.15" customHeight="1">
      <c r="A53" s="58" t="s">
        <v>258</v>
      </c>
      <c r="B53" s="71">
        <v>0</v>
      </c>
      <c r="C53" s="70">
        <v>6.2</v>
      </c>
      <c r="D53" s="72">
        <v>12</v>
      </c>
      <c r="E53" s="72">
        <v>12.7</v>
      </c>
      <c r="F53" s="70">
        <v>7.1</v>
      </c>
      <c r="G53" s="72">
        <v>12.2</v>
      </c>
      <c r="H53" s="70">
        <v>3.7</v>
      </c>
      <c r="I53" s="70"/>
      <c r="J53" s="71">
        <v>50.6</v>
      </c>
      <c r="K53" s="71">
        <v>50.6</v>
      </c>
      <c r="L53" s="41"/>
    </row>
    <row r="54" spans="1:12" ht="13.15" customHeight="1">
      <c r="A54" s="58" t="s">
        <v>259</v>
      </c>
      <c r="B54" s="71">
        <v>0</v>
      </c>
      <c r="C54" s="72">
        <v>23.6</v>
      </c>
      <c r="D54" s="72">
        <v>27</v>
      </c>
      <c r="E54" s="71">
        <v>39.9</v>
      </c>
      <c r="F54" s="72">
        <v>17.3</v>
      </c>
      <c r="G54" s="71">
        <v>38.700000000000003</v>
      </c>
      <c r="H54" s="72">
        <v>38.1</v>
      </c>
      <c r="I54" s="72"/>
      <c r="J54" s="71">
        <v>188.2</v>
      </c>
      <c r="K54" s="71">
        <v>188.2</v>
      </c>
      <c r="L54" s="41"/>
    </row>
    <row r="55" spans="1:12" ht="13.15" customHeight="1">
      <c r="A55" s="58" t="s">
        <v>260</v>
      </c>
      <c r="B55" s="70">
        <v>6.1</v>
      </c>
      <c r="C55" s="71">
        <v>142.80000000000001</v>
      </c>
      <c r="D55" s="71">
        <v>207.8</v>
      </c>
      <c r="E55" s="71">
        <v>206.8</v>
      </c>
      <c r="F55" s="71">
        <v>189.9</v>
      </c>
      <c r="G55" s="71">
        <v>191.5</v>
      </c>
      <c r="H55" s="71">
        <v>215.1</v>
      </c>
      <c r="I55" s="71"/>
      <c r="J55" s="71">
        <v>1154.9000000000001</v>
      </c>
      <c r="K55" s="71">
        <v>1148.7</v>
      </c>
      <c r="L55" s="41"/>
    </row>
    <row r="56" spans="1:12" ht="13.15" customHeight="1">
      <c r="A56" s="57" t="s">
        <v>261</v>
      </c>
      <c r="B56" s="70"/>
      <c r="C56" s="71"/>
      <c r="D56" s="71"/>
      <c r="E56" s="71"/>
      <c r="F56" s="71"/>
      <c r="G56" s="71"/>
      <c r="H56" s="71"/>
      <c r="I56" s="71"/>
      <c r="J56" s="71"/>
      <c r="K56" s="71"/>
      <c r="L56" s="41"/>
    </row>
    <row r="57" spans="1:12" ht="13.15" customHeight="1">
      <c r="A57" s="58" t="s">
        <v>262</v>
      </c>
      <c r="B57" s="70">
        <v>6.1</v>
      </c>
      <c r="C57" s="71">
        <v>126.3</v>
      </c>
      <c r="D57" s="71">
        <v>184.1</v>
      </c>
      <c r="E57" s="71">
        <v>168.4</v>
      </c>
      <c r="F57" s="71">
        <v>166.8</v>
      </c>
      <c r="G57" s="71">
        <v>158.6</v>
      </c>
      <c r="H57" s="71">
        <v>168.4</v>
      </c>
      <c r="I57" s="71"/>
      <c r="J57" s="73">
        <v>971.6</v>
      </c>
      <c r="K57" s="73">
        <v>968.7</v>
      </c>
      <c r="L57" s="63"/>
    </row>
    <row r="58" spans="1:12" ht="13.15" customHeight="1">
      <c r="A58" s="58" t="s">
        <v>263</v>
      </c>
      <c r="B58" s="71">
        <v>0</v>
      </c>
      <c r="C58" s="72">
        <v>23.6</v>
      </c>
      <c r="D58" s="72">
        <v>27</v>
      </c>
      <c r="E58" s="71">
        <v>39.9</v>
      </c>
      <c r="F58" s="72">
        <v>17.3</v>
      </c>
      <c r="G58" s="71">
        <v>38.700000000000003</v>
      </c>
      <c r="H58" s="72">
        <v>38.1</v>
      </c>
      <c r="I58" s="72"/>
      <c r="J58" s="73">
        <v>188.2</v>
      </c>
      <c r="K58" s="73">
        <v>188.2</v>
      </c>
      <c r="L58" s="64">
        <f>J58/SUM(J57:J58)</f>
        <v>0.16226935678565269</v>
      </c>
    </row>
    <row r="59" spans="1:12" ht="13.15" customHeight="1">
      <c r="A59" s="58" t="s">
        <v>260</v>
      </c>
      <c r="B59" s="70">
        <v>6.1</v>
      </c>
      <c r="C59" s="71">
        <v>142.80000000000001</v>
      </c>
      <c r="D59" s="71">
        <v>207.8</v>
      </c>
      <c r="E59" s="71">
        <v>206.8</v>
      </c>
      <c r="F59" s="71">
        <v>189.9</v>
      </c>
      <c r="G59" s="71">
        <v>191.5</v>
      </c>
      <c r="H59" s="71">
        <v>215.1</v>
      </c>
      <c r="I59" s="71"/>
      <c r="J59" s="73">
        <v>1154.9000000000001</v>
      </c>
      <c r="K59" s="73">
        <v>1148.7</v>
      </c>
      <c r="L59" s="63"/>
    </row>
    <row r="60" spans="1:12" ht="13.15" customHeight="1">
      <c r="A60" s="66"/>
      <c r="B60" s="70"/>
      <c r="C60" s="71"/>
      <c r="D60" s="71"/>
      <c r="E60" s="71"/>
      <c r="F60" s="71"/>
      <c r="G60" s="71"/>
      <c r="H60" s="71"/>
      <c r="I60" s="71"/>
      <c r="J60" s="71"/>
      <c r="K60" s="71"/>
      <c r="L60" s="41"/>
    </row>
    <row r="61" spans="1:12" ht="13.15" customHeight="1">
      <c r="A61" s="56" t="s">
        <v>265</v>
      </c>
      <c r="B61" s="72">
        <v>27.4</v>
      </c>
      <c r="C61" s="71">
        <v>93.8</v>
      </c>
      <c r="D61" s="71">
        <v>139.6</v>
      </c>
      <c r="E61" s="71">
        <v>115.9</v>
      </c>
      <c r="F61" s="71">
        <v>99.1</v>
      </c>
      <c r="G61" s="71">
        <v>65.2</v>
      </c>
      <c r="H61" s="71">
        <v>67.8</v>
      </c>
      <c r="I61" s="71"/>
      <c r="J61" s="71">
        <v>609.1</v>
      </c>
      <c r="K61" s="71">
        <v>581.79999999999995</v>
      </c>
      <c r="L61" s="41"/>
    </row>
    <row r="62" spans="1:12" ht="13.15" customHeight="1">
      <c r="A62" s="56" t="s">
        <v>266</v>
      </c>
      <c r="B62" s="71">
        <v>0</v>
      </c>
      <c r="C62" s="70">
        <v>9</v>
      </c>
      <c r="D62" s="71">
        <v>49.2</v>
      </c>
      <c r="E62" s="71">
        <v>43.6</v>
      </c>
      <c r="F62" s="71">
        <v>59.9</v>
      </c>
      <c r="G62" s="72">
        <v>22.9</v>
      </c>
      <c r="H62" s="71">
        <v>62.2</v>
      </c>
      <c r="I62" s="71"/>
      <c r="J62" s="71">
        <v>237.7</v>
      </c>
      <c r="K62" s="71">
        <v>241.5</v>
      </c>
      <c r="L62" s="41"/>
    </row>
    <row r="63" spans="1:12" ht="13.15" customHeight="1">
      <c r="A63" s="56" t="s">
        <v>267</v>
      </c>
      <c r="B63" s="71">
        <v>66.900000000000006</v>
      </c>
      <c r="C63" s="70">
        <v>12.9</v>
      </c>
      <c r="D63" s="71">
        <v>53.1</v>
      </c>
      <c r="E63" s="71">
        <v>52.9</v>
      </c>
      <c r="F63" s="72">
        <v>52.6</v>
      </c>
      <c r="G63" s="71">
        <v>51.3</v>
      </c>
      <c r="H63" s="71">
        <v>80.3</v>
      </c>
      <c r="I63" s="71"/>
      <c r="J63" s="71">
        <v>386</v>
      </c>
      <c r="K63" s="71">
        <v>312</v>
      </c>
      <c r="L63" s="41"/>
    </row>
    <row r="64" spans="1:12" ht="13.15" customHeight="1">
      <c r="A64" s="56" t="s">
        <v>268</v>
      </c>
      <c r="B64" s="71">
        <v>72.2</v>
      </c>
      <c r="C64" s="72">
        <v>39.299999999999997</v>
      </c>
      <c r="D64" s="71">
        <v>100.3</v>
      </c>
      <c r="E64" s="71">
        <v>88.2</v>
      </c>
      <c r="F64" s="71">
        <v>113.1</v>
      </c>
      <c r="G64" s="71">
        <v>72.099999999999994</v>
      </c>
      <c r="H64" s="71">
        <v>142.9</v>
      </c>
      <c r="I64" s="71"/>
      <c r="J64" s="71">
        <v>622.1</v>
      </c>
      <c r="K64" s="71">
        <v>550.1</v>
      </c>
      <c r="L64" s="41"/>
    </row>
    <row r="65" spans="1:12" ht="13.15" customHeight="1">
      <c r="A65" s="67"/>
      <c r="B65" s="71"/>
      <c r="C65" s="72"/>
      <c r="D65" s="71"/>
      <c r="E65" s="71"/>
      <c r="F65" s="71"/>
      <c r="G65" s="71"/>
      <c r="H65" s="71"/>
      <c r="I65" s="71"/>
      <c r="J65" s="71"/>
      <c r="K65" s="71"/>
      <c r="L65" s="41"/>
    </row>
    <row r="66" spans="1:12" ht="13.15" customHeight="1">
      <c r="A66" s="56" t="s">
        <v>269</v>
      </c>
      <c r="B66" s="71">
        <v>104.3</v>
      </c>
      <c r="C66" s="71">
        <v>271.7</v>
      </c>
      <c r="D66" s="71">
        <v>443.4</v>
      </c>
      <c r="E66" s="71">
        <v>416.2</v>
      </c>
      <c r="F66" s="71">
        <v>387.5</v>
      </c>
      <c r="G66" s="71">
        <v>334.5</v>
      </c>
      <c r="H66" s="71">
        <v>436.6</v>
      </c>
      <c r="I66" s="71"/>
      <c r="J66" s="71">
        <v>2398.1</v>
      </c>
      <c r="K66" s="71">
        <v>2291</v>
      </c>
      <c r="L66" s="41"/>
    </row>
    <row r="67" spans="1:12" ht="13.15" customHeight="1">
      <c r="A67" s="409"/>
      <c r="B67" s="409"/>
      <c r="C67" s="409"/>
      <c r="D67" s="409"/>
      <c r="E67" s="409"/>
      <c r="F67" s="409"/>
      <c r="G67" s="409"/>
      <c r="H67" s="409"/>
      <c r="I67" s="409"/>
      <c r="J67" s="409"/>
      <c r="K67" s="409"/>
      <c r="L67" s="41"/>
    </row>
    <row r="68" spans="1:12" ht="13.15" customHeight="1">
      <c r="A68" s="400" t="s">
        <v>272</v>
      </c>
      <c r="B68" s="400"/>
      <c r="C68" s="400"/>
      <c r="D68" s="400"/>
      <c r="E68" s="400"/>
      <c r="F68" s="400"/>
      <c r="G68" s="400"/>
      <c r="H68" s="400"/>
      <c r="I68" s="400"/>
      <c r="J68" s="400"/>
      <c r="K68" s="400"/>
      <c r="L68" s="41"/>
    </row>
    <row r="69" spans="1:12" ht="13.15" customHeight="1">
      <c r="A69" s="400" t="s">
        <v>273</v>
      </c>
      <c r="B69" s="400"/>
      <c r="C69" s="400"/>
      <c r="D69" s="400"/>
      <c r="E69" s="400"/>
      <c r="F69" s="400"/>
      <c r="G69" s="400"/>
      <c r="H69" s="400"/>
      <c r="I69" s="400"/>
      <c r="J69" s="400"/>
      <c r="K69" s="400"/>
      <c r="L69" s="41"/>
    </row>
    <row r="70" spans="1:12" ht="13.15" customHeight="1">
      <c r="A70" s="400" t="s">
        <v>274</v>
      </c>
      <c r="B70" s="400"/>
      <c r="C70" s="400"/>
      <c r="D70" s="400"/>
      <c r="E70" s="400"/>
      <c r="F70" s="400"/>
      <c r="G70" s="400"/>
      <c r="H70" s="400"/>
      <c r="I70" s="400"/>
      <c r="J70" s="400"/>
      <c r="K70" s="400"/>
      <c r="L70" s="41"/>
    </row>
    <row r="71" spans="1:12" ht="13.15" customHeight="1">
      <c r="A71" s="401"/>
      <c r="B71" s="401"/>
      <c r="C71" s="401"/>
      <c r="D71" s="401"/>
      <c r="E71" s="401"/>
      <c r="F71" s="401"/>
      <c r="G71" s="401"/>
      <c r="H71" s="401"/>
      <c r="I71" s="401"/>
      <c r="J71" s="401"/>
      <c r="K71" s="401"/>
      <c r="L71" s="41"/>
    </row>
    <row r="72" spans="1:12" ht="13.4" customHeight="1">
      <c r="A72" s="400" t="s">
        <v>275</v>
      </c>
      <c r="B72" s="400"/>
      <c r="C72" s="400"/>
      <c r="D72" s="400"/>
      <c r="E72" s="400"/>
      <c r="F72" s="400"/>
      <c r="G72" s="400"/>
      <c r="H72" s="400"/>
      <c r="I72" s="400"/>
      <c r="J72" s="400"/>
      <c r="K72" s="400"/>
      <c r="L72" s="41"/>
    </row>
    <row r="73" spans="1:12" ht="13.4" customHeight="1">
      <c r="A73" s="402" t="s">
        <v>276</v>
      </c>
      <c r="B73" s="402"/>
      <c r="C73" s="402"/>
      <c r="D73" s="402"/>
      <c r="E73" s="402"/>
      <c r="F73" s="402"/>
      <c r="G73" s="402"/>
      <c r="H73" s="402"/>
      <c r="I73" s="402"/>
      <c r="J73" s="402"/>
      <c r="K73" s="402"/>
      <c r="L73" s="41"/>
    </row>
    <row r="74" spans="1:12" ht="13.15" customHeight="1">
      <c r="A74" s="400" t="s">
        <v>277</v>
      </c>
      <c r="B74" s="400"/>
      <c r="C74" s="400"/>
      <c r="D74" s="400"/>
      <c r="E74" s="400"/>
      <c r="F74" s="400"/>
      <c r="G74" s="400"/>
      <c r="H74" s="400"/>
      <c r="I74" s="400"/>
      <c r="J74" s="400"/>
      <c r="K74" s="400"/>
      <c r="L74" s="41"/>
    </row>
    <row r="75" spans="1:12" ht="13.15" customHeight="1">
      <c r="A75" s="401"/>
      <c r="B75" s="401"/>
      <c r="C75" s="401"/>
      <c r="D75" s="401"/>
      <c r="E75" s="401"/>
      <c r="F75" s="401"/>
      <c r="G75" s="401"/>
      <c r="H75" s="401"/>
      <c r="I75" s="401"/>
      <c r="J75" s="401"/>
      <c r="K75" s="401"/>
      <c r="L75" s="41"/>
    </row>
    <row r="76" spans="1:12" ht="13.15" customHeight="1">
      <c r="A76" s="398" t="s">
        <v>278</v>
      </c>
      <c r="B76" s="398"/>
      <c r="C76" s="398"/>
      <c r="D76" s="398"/>
      <c r="E76" s="398"/>
      <c r="F76" s="398"/>
      <c r="G76" s="398"/>
      <c r="H76" s="398"/>
      <c r="I76" s="398"/>
      <c r="J76" s="398"/>
      <c r="K76" s="398"/>
      <c r="L76" s="41"/>
    </row>
    <row r="77" spans="1:12" ht="13.15" customHeight="1">
      <c r="A77" s="399"/>
      <c r="B77" s="399"/>
      <c r="C77" s="399"/>
      <c r="D77" s="399"/>
      <c r="E77" s="399"/>
      <c r="F77" s="399"/>
      <c r="G77" s="399"/>
      <c r="H77" s="399"/>
      <c r="I77" s="399"/>
      <c r="J77" s="399"/>
      <c r="K77" s="399"/>
    </row>
    <row r="78" spans="1:12" ht="13.15" customHeight="1">
      <c r="A78" s="399"/>
      <c r="B78" s="399"/>
      <c r="C78" s="399"/>
      <c r="D78" s="399"/>
      <c r="E78" s="399"/>
      <c r="F78" s="399"/>
      <c r="G78" s="399"/>
      <c r="H78" s="399"/>
      <c r="I78" s="399"/>
      <c r="J78" s="399"/>
      <c r="K78" s="399"/>
    </row>
  </sheetData>
  <mergeCells count="15">
    <mergeCell ref="A69:K69"/>
    <mergeCell ref="A1:K1"/>
    <mergeCell ref="B5:H5"/>
    <mergeCell ref="A7:K7"/>
    <mergeCell ref="A67:K67"/>
    <mergeCell ref="A68:K68"/>
    <mergeCell ref="A76:K76"/>
    <mergeCell ref="A77:K77"/>
    <mergeCell ref="A78:K78"/>
    <mergeCell ref="A70:K70"/>
    <mergeCell ref="A71:K71"/>
    <mergeCell ref="A72:K72"/>
    <mergeCell ref="A73:K73"/>
    <mergeCell ref="A74:K74"/>
    <mergeCell ref="A75:K75"/>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20" ma:contentTypeDescription="Create a new document." ma:contentTypeScope="" ma:versionID="10099b4238b5bdf70063ce1d33454a00">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cedc4d33abe0c498e750d4159b7fbab4"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Author0"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uthor0" ma:index="26" nillable="true" ma:displayName="Author" ma:format="Dropdown" ma:list="UserInfo" ma:SharePointGroup="0" ma:internalName="Author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10e17d-b696-4e74-896d-73539ccd3a7a">
      <Terms xmlns="http://schemas.microsoft.com/office/infopath/2007/PartnerControls"/>
    </lcf76f155ced4ddcb4097134ff3c332f>
    <TaxCatchAll xmlns="edbdda6c-da94-4750-9f11-2b3ad5efe699" xsi:nil="true"/>
    <Author0 xmlns="d010e17d-b696-4e74-896d-73539ccd3a7a">
      <UserInfo>
        <DisplayName/>
        <AccountId xsi:nil="true"/>
        <AccountType/>
      </UserInfo>
    </Author0>
    <_dlc_DocId xmlns="edbdda6c-da94-4750-9f11-2b3ad5efe699">FPSRPCC-2014269207-11605</_dlc_DocId>
    <_dlc_DocIdUrl xmlns="edbdda6c-da94-4750-9f11-2b3ad5efe699">
      <Url>https://vicgov.sharepoint.com/sites/msteams_eb8098/_layouts/15/DocIdRedir.aspx?ID=FPSRPCC-2014269207-11605</Url>
      <Description>FPSRPCC-2014269207-11605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54D4545-B76D-4EAF-A84B-5675B67149BB}">
  <ds:schemaRefs>
    <ds:schemaRef ds:uri="http://schemas.microsoft.com/sharepoint/v3/contenttype/forms"/>
  </ds:schemaRefs>
</ds:datastoreItem>
</file>

<file path=customXml/itemProps2.xml><?xml version="1.0" encoding="utf-8"?>
<ds:datastoreItem xmlns:ds="http://schemas.openxmlformats.org/officeDocument/2006/customXml" ds:itemID="{BA3C279D-9A8A-4840-95A0-09CDA98E9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190385-61C9-409B-8056-BBC297F790ED}">
  <ds:schemaRefs>
    <ds:schemaRef ds:uri="edbdda6c-da94-4750-9f11-2b3ad5efe699"/>
    <ds:schemaRef ds:uri="http://purl.org/dc/dcmitype/"/>
    <ds:schemaRef ds:uri="http://schemas.microsoft.com/office/2006/documentManagement/types"/>
    <ds:schemaRef ds:uri="d010e17d-b696-4e74-896d-73539ccd3a7a"/>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3B1FD15B-D8EA-40C1-B01E-56AD1F33CC0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'11.1.6'!Print_Area</vt:lpstr>
      <vt:lpstr>'12.1.1'!Print_Area</vt:lpstr>
      <vt:lpstr>'12.1.2'!Print_Area</vt:lpstr>
      <vt:lpstr>'12.1.3'!Print_Area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cp:lastPrinted>2025-06-17T01:24:08Z</cp:lastPrinted>
  <dcterms:created xsi:type="dcterms:W3CDTF">2019-07-02T06:10:10Z</dcterms:created>
  <dcterms:modified xsi:type="dcterms:W3CDTF">2025-06-18T02:52:02Z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2022-12-05T12:29:23Z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97f5d27f-85e7-418a-902c-6ece2212fa91</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0f37c5a8-f9ca-47ca-8368-bde7a74ec9d6</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ies>
</file>